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48466BD6-5957-47D6-9C3E-C6000001AC23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r:id="rId9"/>
    <sheet name="grafica de ingresados" sheetId="10" r:id="rId10"/>
    <sheet name="grafica t acto selecc" sheetId="11" state="hidden" r:id="rId11"/>
    <sheet name="Fallados y en tramite" sheetId="12" r:id="rId12"/>
    <sheet name="instituciones" sheetId="13" r:id="rId13"/>
    <sheet name="grafica de fallados y tramite" sheetId="14" r:id="rId14"/>
    <sheet name="Hoja8" sheetId="15" state="hidden" r:id="rId15"/>
    <sheet name="todas las inst" sheetId="16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3" l="1"/>
  <c r="F18" i="13"/>
  <c r="E17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17" i="9"/>
  <c r="D17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<sst xmlns="http://schemas.openxmlformats.org/spreadsheetml/2006/main" count="3221" uniqueCount="259">
  <si>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</si>
  <si>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</si>
  <si>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</si>
  <si>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</si>
  <si>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</si>
  <si>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</si>
  <si>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</si>
  <si>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</si>
  <si>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</si>
  <si>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</si>
  <si>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</si>
  <si>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</si>
  <si>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</si>
  <si>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</si>
  <si>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</si>
  <si>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</si>
  <si>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</si>
  <si>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</si>
  <si>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</si>
  <si>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</si>
  <si>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</si>
  <si>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</si>
  <si>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</si>
  <si>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</si>
  <si>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</si>
  <si>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</si>
  <si>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</si>
  <si>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</si>
  <si>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</si>
  <si>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</si>
  <si>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</si>
  <si>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</si>
  <si>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</si>
  <si>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</si>
  <si>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</si>
  <si>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</si>
  <si>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</si>
  <si>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</si>
  <si>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</si>
  <si>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</si>
  <si>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</si>
  <si>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</si>
  <si>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</si>
  <si>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</si>
  <si>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</si>
  <si>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</si>
  <si>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</si>
  <si>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</si>
  <si>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</si>
  <si>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</si>
  <si>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</si>
  <si>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</si>
  <si>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</si>
  <si>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</si>
  <si>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</si>
  <si>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</si>
  <si>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</si>
  <si>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</si>
  <si>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</si>
  <si>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</si>
  <si>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</si>
  <si>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</si>
  <si>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</si>
  <si>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</si>
  <si>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</si>
  <si>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</si>
  <si>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</si>
  <si>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</si>
  <si>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</si>
  <si>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</si>
  <si>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</si>
  <si>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</si>
  <si>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</si>
  <si>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</si>
  <si>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</si>
  <si>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</si>
  <si>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</si>
  <si>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</si>
  <si>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</si>
  <si>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</si>
  <si>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</si>
  <si>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</si>
  <si>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</si>
  <si>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</si>
  <si>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</si>
  <si>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</si>
  <si>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</si>
  <si>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</si>
  <si>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</si>
  <si>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</si>
  <si>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</si>
  <si>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</si>
  <si>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</si>
  <si>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</si>
  <si>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</si>
  <si>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</si>
  <si>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</si>
  <si>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</si>
  <si>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</si>
  <si>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</si>
  <si>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</si>
  <si>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</si>
  <si>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</si>
  <si>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</si>
  <si>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</si>
  <si>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</si>
  <si>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</si>
  <si>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</si>
  <si>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</si>
  <si>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</si>
  <si>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</si>
  <si>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</si>
  <si>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</si>
  <si>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</si>
  <si>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</si>
  <si>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</si>
  <si>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</si>
  <si>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</si>
  <si>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</si>
  <si>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</si>
  <si>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</si>
  <si>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</si>
  <si>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</si>
  <si>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</si>
  <si>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</si>
  <si>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</si>
  <si>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</si>
  <si>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</si>
  <si>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</si>
  <si>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</si>
  <si>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</si>
  <si>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</si>
  <si>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</si>
  <si>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</si>
  <si>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</si>
  <si>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</si>
  <si>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</si>
  <si>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</si>
  <si>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</si>
  <si>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</si>
  <si>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</si>
  <si>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</si>
  <si>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</si>
  <si>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</si>
  <si>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</si>
  <si>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</si>
  <si>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</si>
  <si>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</si>
  <si>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</si>
  <si>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</si>
  <si>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</si>
  <si>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</si>
  <si>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</si>
  <si>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</si>
  <si>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</si>
  <si>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</si>
  <si>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</si>
  <si>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</si>
  <si>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</si>
  <si>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</si>
  <si>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</si>
  <si>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</si>
  <si>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</si>
  <si>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</si>
  <si>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</si>
  <si>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</si>
  <si>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</si>
  <si>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</si>
  <si>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</si>
  <si>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</si>
  <si>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</si>
  <si>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</si>
  <si>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</si>
  <si>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</si>
  <si>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</si>
  <si>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</si>
  <si>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</si>
  <si>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</si>
  <si>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</si>
  <si>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</si>
  <si>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</si>
  <si>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</si>
  <si>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</si>
  <si>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</si>
  <si>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</si>
  <si>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</si>
  <si>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</si>
  <si>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</si>
  <si>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</si>
  <si>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</si>
  <si>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</si>
  <si>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</si>
  <si>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</si>
  <si>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</si>
  <si>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</si>
  <si>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</si>
  <si>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</si>
  <si>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</si>
  <si>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</si>
  <si>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</si>
  <si>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</si>
  <si>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</si>
  <si>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</si>
  <si>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</si>
  <si>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</si>
  <si>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</si>
  <si>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</si>
  <si>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</si>
  <si>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</si>
  <si>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</si>
  <si>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</si>
  <si>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</si>
  <si>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</si>
  <si>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</si>
  <si>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</si>
  <si>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</si>
  <si>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</si>
  <si>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</si>
  <si>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</si>
  <si>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</si>
  <si>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</si>
  <si>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</si>
  <si>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</si>
  <si>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</si>
  <si>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</si>
  <si>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</si>
  <si>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</si>
  <si>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</si>
  <si>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</si>
  <si>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</si>
  <si>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</si>
  <si>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</si>
  <si>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</si>
  <si>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</si>
  <si>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</si>
  <si>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</si>
  <si>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</si>
  <si>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</si>
  <si>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</si>
  <si>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</si>
  <si>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</si>
  <si>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</si>
  <si>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</si>
  <si>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</si>
  <si>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</si>
  <si>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</si>
  <si>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</si>
  <si>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</si>
  <si>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</si>
  <si>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</si>
  <si>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</si>
  <si>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</si>
  <si>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</si>
  <si>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</si>
  <si>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>del 01 Enero al 31 de Enero de 2025</t>
  </si>
  <si>
    <t xml:space="preserve">       del  01  al 31 de Enero de 2025</t>
  </si>
  <si>
    <t>del 01 al 31 de Enero 2025</t>
  </si>
  <si>
    <t xml:space="preserve">                                                                                  del 01  al 31 de Enero de 2025</t>
  </si>
  <si>
    <t xml:space="preserve">AGENCIAS DEL AREA ECONÓMICO PANAMÁ PACÍFICO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</si>
</sst>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41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291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31" fillId="6" borderId="18" xfId="0" applyFont="1" applyFill="1" applyBorder="1" applyAlignment="1">
      <alignment horizontal="center" vertical="center"/>
    </xf>
    <xf numFmtId="172" fontId="31" fillId="6" borderId="19" xfId="0" applyNumberFormat="1" applyFont="1" applyFill="1" applyBorder="1" applyAlignment="1">
      <alignment horizontal="right" vertical="center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172" fontId="31" fillId="0" borderId="14" xfId="0" applyNumberFormat="1" applyFont="1" applyBorder="1" applyAlignment="1">
      <alignment horizontal="center" vertical="center"/>
    </xf>
    <xf numFmtId="172" fontId="39" fillId="11" borderId="43" xfId="0" applyNumberFormat="1" applyFont="1" applyFill="1" applyBorder="1" applyAlignment="1">
      <alignment horizontal="right"/>
    </xf>
    <xf numFmtId="0" fontId="39" fillId="11" borderId="42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40" fillId="12" borderId="11" xfId="0" applyFont="1" applyFill="1" applyBorder="1" applyAlignment="1">
      <alignment horizontal="center" vertical="center" wrapText="1"/>
    </xf>
    <xf numFmtId="0" fontId="40" fillId="12" borderId="12" xfId="0" applyFont="1" applyFill="1" applyBorder="1" applyAlignment="1">
      <alignment horizontal="center" vertical="center"/>
    </xf>
    <xf numFmtId="172" fontId="40" fillId="12" borderId="13" xfId="0" applyNumberFormat="1" applyFont="1" applyFill="1" applyBorder="1" applyAlignment="1">
      <alignment horizontal="center" vertical="center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3" borderId="14" xfId="0" applyFont="1" applyFill="1" applyBorder="1" applyAlignment="1">
      <alignment horizontal="center" vertical="center"/>
    </xf>
    <xf numFmtId="172" fontId="31" fillId="13" borderId="13" xfId="0" applyNumberFormat="1" applyFont="1" applyFill="1" applyBorder="1" applyAlignment="1">
      <alignment horizontal="center" vertical="center"/>
    </xf>
    <xf numFmtId="0" fontId="31" fillId="14" borderId="39" xfId="0" applyFont="1" applyFill="1" applyBorder="1" applyAlignment="1">
      <alignment horizontal="left" vertical="center" wrapText="1"/>
    </xf>
    <xf numFmtId="0" fontId="31" fillId="14" borderId="14" xfId="0" applyFont="1" applyFill="1" applyBorder="1" applyAlignment="1">
      <alignment horizontal="center" vertical="center"/>
    </xf>
    <xf numFmtId="172" fontId="31" fillId="14" borderId="15" xfId="0" applyNumberFormat="1" applyFont="1" applyFill="1" applyBorder="1" applyAlignment="1">
      <alignment horizontal="left" vertical="center"/>
    </xf>
    <xf numFmtId="172" fontId="31" fillId="13" borderId="15" xfId="0" applyNumberFormat="1" applyFont="1" applyFill="1" applyBorder="1" applyAlignment="1">
      <alignment horizontal="left" vertical="center"/>
    </xf>
    <xf numFmtId="0" fontId="31" fillId="9" borderId="39" xfId="0" applyFont="1" applyFill="1" applyBorder="1" applyAlignment="1">
      <alignment horizontal="left" vertical="center" wrapText="1"/>
    </xf>
    <xf numFmtId="0" fontId="31" fillId="9" borderId="14" xfId="0" applyFont="1" applyFill="1" applyBorder="1" applyAlignment="1">
      <alignment horizontal="center" vertical="center"/>
    </xf>
    <xf numFmtId="172" fontId="31" fillId="9" borderId="15" xfId="0" applyNumberFormat="1" applyFont="1" applyFill="1" applyBorder="1" applyAlignment="1">
      <alignment horizontal="left" vertical="center"/>
    </xf>
    <xf numFmtId="0" fontId="31" fillId="13" borderId="25" xfId="0" applyFont="1" applyFill="1" applyBorder="1" applyAlignment="1">
      <alignment horizontal="left" vertical="center" wrapText="1"/>
    </xf>
    <xf numFmtId="0" fontId="31" fillId="13" borderId="36" xfId="0" applyFont="1" applyFill="1" applyBorder="1" applyAlignment="1">
      <alignment horizontal="center" vertical="center"/>
    </xf>
    <xf numFmtId="172" fontId="31" fillId="13" borderId="37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al 31 de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Enero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6851653216089938E-2"/>
                  <c:y val="8.695655746246797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IMPUGNACIÓN =9</a:t>
                    </a:r>
                  </a:p>
                  <a:p>
                    <a:pPr>
                      <a:defRPr/>
                    </a:pPr>
                    <a:r>
                      <a:rPr lang="en-US"/>
                      <a:t>90%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2.1109776823355193E-2"/>
                  <c:y val="-5.652176235060422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APELACIÓN=1</a:t>
                    </a:r>
                  </a:p>
                  <a:p>
                    <a:pPr>
                      <a:defRPr/>
                    </a:pPr>
                    <a:r>
                      <a:rPr lang="en-US"/>
                      <a:t>10%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939689486343328"/>
                      <c:h val="6.951307203549689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227907.81</c:v>
                </c:pt>
                <c:pt idx="3">
                  <c:v>0</c:v>
                </c:pt>
                <c:pt idx="4">
                  <c:v>0</c:v>
                </c:pt>
                <c:pt idx="5">
                  <c:v>981563.01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al 31 de Enero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8201118165251"/>
          <c:y val="0.27518109429514775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0.14638495302900595"/>
                  <c:y val="4.5285762669774882E-3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=2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20%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3.8980000000000001E-2"/>
                  <c:y val="-2.619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=8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80%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2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12</xdr:col>
      <xdr:colOff>495297</xdr:colOff>
      <xdr:row>38</xdr:row>
      <xdr:rowOff>76197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57,088,750.73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10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66" t="s">
        <v>0</v>
      </c>
      <c r="C1" s="266"/>
      <c r="D1" s="266"/>
      <c r="E1" s="266"/>
    </row>
    <row r="2" spans="2:5" x14ac:dyDescent="0.3">
      <c r="B2" s="266" t="s">
        <v>1</v>
      </c>
      <c r="C2" s="266"/>
      <c r="D2" s="266"/>
      <c r="E2" s="266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67"/>
      <c r="C40" s="267"/>
      <c r="D40" s="267"/>
      <c r="E40" s="267"/>
    </row>
    <row r="41" spans="2:5" x14ac:dyDescent="0.3">
      <c r="B41" s="267"/>
      <c r="C41" s="267"/>
      <c r="D41" s="267"/>
      <c r="E41" s="267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Q20" sqref="Q20:Q2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9</v>
      </c>
    </row>
    <row r="2" spans="1:4" x14ac:dyDescent="0.25">
      <c r="A2" t="s">
        <v>208</v>
      </c>
      <c r="B2">
        <v>1</v>
      </c>
    </row>
    <row r="3" spans="1:4" x14ac:dyDescent="0.25">
      <c r="D3" s="192"/>
    </row>
    <row r="4" spans="1:4" x14ac:dyDescent="0.25">
      <c r="D4" s="192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92" t="e">
        <f t="shared" ref="C2:C3" si="1">+'tipo de acto'!#REF!</f>
        <v>#REF!</v>
      </c>
    </row>
    <row r="3" spans="2:3" x14ac:dyDescent="0.25">
      <c r="B3" t="e">
        <f t="shared" si="0"/>
        <v>#REF!</v>
      </c>
      <c r="C3" s="192" t="e">
        <f t="shared" si="1"/>
        <v>#REF!</v>
      </c>
    </row>
    <row r="4" spans="2:3" x14ac:dyDescent="0.25">
      <c r="B4" t="str">
        <f>+'tipo de acto'!B11</f>
        <v>Contratación Menor</v>
      </c>
      <c r="C4" s="192">
        <f>+'tipo de acto'!E11</f>
        <v>227907.81</v>
      </c>
    </row>
    <row r="5" spans="2:3" x14ac:dyDescent="0.25">
      <c r="B5" t="e">
        <f t="shared" ref="B5:B6" si="2">+'tipo de acto'!#REF!</f>
        <v>#REF!</v>
      </c>
      <c r="C5" s="192" t="e">
        <f t="shared" ref="C5:C6" si="3">+'tipo de acto'!#REF!</f>
        <v>#REF!</v>
      </c>
    </row>
    <row r="6" spans="2:3" x14ac:dyDescent="0.25">
      <c r="B6" t="e">
        <f t="shared" si="2"/>
        <v>#REF!</v>
      </c>
      <c r="C6" s="192" t="e">
        <f t="shared" si="3"/>
        <v>#REF!</v>
      </c>
    </row>
    <row r="7" spans="2:3" x14ac:dyDescent="0.25">
      <c r="B7" t="str">
        <f>+'tipo de acto'!B15</f>
        <v>Licitación por Mejor Valor</v>
      </c>
      <c r="C7" s="192">
        <f>+'tipo de acto'!E13</f>
        <v>981563.01</v>
      </c>
    </row>
    <row r="8" spans="2:3" x14ac:dyDescent="0.25">
      <c r="B8" t="e">
        <f>+'tipo de acto'!#REF!</f>
        <v>#REF!</v>
      </c>
      <c r="C8" s="192" t="e">
        <f>+'tipo de acto'!#REF!</f>
        <v>#REF!</v>
      </c>
    </row>
    <row r="9" spans="2:3" x14ac:dyDescent="0.25">
      <c r="C9" s="192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2" zoomScale="82" workbookViewId="0">
      <selection activeCell="F20" sqref="F20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93"/>
      <c r="D3" s="162"/>
      <c r="E3" s="162"/>
      <c r="F3" s="162"/>
      <c r="G3" s="162"/>
    </row>
    <row r="4" spans="3:7" x14ac:dyDescent="0.4">
      <c r="C4" s="193"/>
      <c r="D4" s="162"/>
      <c r="E4" s="162"/>
      <c r="F4" s="162"/>
      <c r="G4" s="162"/>
    </row>
    <row r="5" spans="3:7" x14ac:dyDescent="0.4">
      <c r="C5" s="193"/>
      <c r="D5" s="162"/>
      <c r="E5" s="162"/>
      <c r="F5" s="162"/>
      <c r="G5" s="162"/>
    </row>
    <row r="6" spans="3:7" x14ac:dyDescent="0.4">
      <c r="C6" s="275" t="s">
        <v>209</v>
      </c>
      <c r="D6" s="275"/>
      <c r="E6" s="275"/>
      <c r="F6" s="275"/>
      <c r="G6" s="96"/>
    </row>
    <row r="7" spans="3:7" x14ac:dyDescent="0.4">
      <c r="C7" s="275" t="s">
        <v>210</v>
      </c>
      <c r="D7" s="275"/>
      <c r="E7" s="275"/>
      <c r="F7" s="275"/>
      <c r="G7" s="162"/>
    </row>
    <row r="8" spans="3:7" x14ac:dyDescent="0.4">
      <c r="C8" s="275" t="s">
        <v>256</v>
      </c>
      <c r="D8" s="275"/>
      <c r="E8" s="275"/>
      <c r="F8" s="275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94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5"/>
      <c r="D13" s="109"/>
      <c r="E13" s="196"/>
      <c r="F13" s="197"/>
    </row>
    <row r="14" spans="3:7" ht="42.75" customHeight="1" x14ac:dyDescent="0.4">
      <c r="C14" s="198" t="s">
        <v>25</v>
      </c>
      <c r="D14" s="199">
        <v>2</v>
      </c>
      <c r="E14" s="200">
        <v>0.2</v>
      </c>
      <c r="F14" s="201">
        <v>170490.56</v>
      </c>
    </row>
    <row r="15" spans="3:7" ht="9.75" customHeight="1" x14ac:dyDescent="0.4">
      <c r="C15" s="202"/>
      <c r="D15" s="109"/>
      <c r="E15" s="196"/>
      <c r="F15" s="197"/>
    </row>
    <row r="16" spans="3:7" ht="39" customHeight="1" x14ac:dyDescent="0.4">
      <c r="C16" s="203" t="s">
        <v>211</v>
      </c>
      <c r="D16" s="204">
        <v>8</v>
      </c>
      <c r="E16" s="205">
        <v>0.8</v>
      </c>
      <c r="F16" s="206">
        <v>56918260.170000002</v>
      </c>
    </row>
    <row r="17" spans="3:10" ht="10.5" customHeight="1" x14ac:dyDescent="0.4">
      <c r="C17" s="195"/>
      <c r="D17" s="109"/>
      <c r="E17" s="196"/>
      <c r="F17" s="197"/>
    </row>
    <row r="18" spans="3:10" ht="38.25" customHeight="1" x14ac:dyDescent="0.4">
      <c r="C18" s="207" t="s">
        <v>10</v>
      </c>
      <c r="D18" s="163">
        <f>SUM(D14:D17)</f>
        <v>10</v>
      </c>
      <c r="E18" s="208">
        <f>SUM(E14:E17)</f>
        <v>1</v>
      </c>
      <c r="F18" s="209">
        <f>SUM(F14:F17)</f>
        <v>57088750.730000004</v>
      </c>
    </row>
    <row r="19" spans="3:10" x14ac:dyDescent="0.4">
      <c r="C19" s="193"/>
      <c r="D19" s="96"/>
      <c r="E19" s="96"/>
      <c r="F19" s="210"/>
    </row>
    <row r="20" spans="3:10" x14ac:dyDescent="0.4">
      <c r="C20" s="211"/>
      <c r="D20" s="212"/>
      <c r="E20" s="212"/>
      <c r="F20" s="213"/>
    </row>
    <row r="21" spans="3:10" x14ac:dyDescent="0.4">
      <c r="C21" s="211"/>
      <c r="D21" s="212"/>
      <c r="E21" s="212"/>
      <c r="F21" s="213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36"/>
  <sheetViews>
    <sheetView showGridLines="0" topLeftCell="D4" zoomScale="118" workbookViewId="0">
      <selection activeCell="J19" sqref="J19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287" t="s">
        <v>212</v>
      </c>
      <c r="F5" s="287"/>
      <c r="G5" s="287"/>
      <c r="H5" s="287"/>
    </row>
    <row r="6" spans="5:9" ht="19.5" customHeight="1" x14ac:dyDescent="0.4">
      <c r="E6" s="215" t="s">
        <v>213</v>
      </c>
      <c r="F6" s="215"/>
      <c r="G6" s="216"/>
      <c r="H6" s="216"/>
    </row>
    <row r="7" spans="5:9" ht="18.75" customHeight="1" thickBot="1" x14ac:dyDescent="0.45">
      <c r="E7" s="214" t="s">
        <v>257</v>
      </c>
      <c r="F7" s="215"/>
      <c r="G7" s="215"/>
      <c r="H7" s="216"/>
      <c r="I7" s="96"/>
    </row>
    <row r="8" spans="5:9" s="217" customFormat="1" ht="21" customHeight="1" thickBot="1" x14ac:dyDescent="0.4">
      <c r="E8" s="218" t="s">
        <v>214</v>
      </c>
      <c r="F8" s="219" t="s">
        <v>5</v>
      </c>
      <c r="G8" s="220" t="s">
        <v>38</v>
      </c>
    </row>
    <row r="9" spans="5:9" s="217" customFormat="1" ht="21" customHeight="1" thickBot="1" x14ac:dyDescent="0.4">
      <c r="E9" s="248" t="s">
        <v>258</v>
      </c>
      <c r="F9" s="249">
        <v>1</v>
      </c>
      <c r="G9" s="250">
        <v>49974.35</v>
      </c>
    </row>
    <row r="10" spans="5:9" s="217" customFormat="1" ht="21" customHeight="1" thickBot="1" x14ac:dyDescent="0.4">
      <c r="E10" s="252" t="s">
        <v>215</v>
      </c>
      <c r="F10" s="251">
        <v>1</v>
      </c>
      <c r="G10" s="221">
        <v>120500</v>
      </c>
    </row>
    <row r="11" spans="5:9" s="217" customFormat="1" ht="31.5" customHeight="1" thickBot="1" x14ac:dyDescent="0.4">
      <c r="E11" s="222" t="s">
        <v>216</v>
      </c>
      <c r="F11" s="243">
        <v>1</v>
      </c>
      <c r="G11" s="244">
        <v>49744.9</v>
      </c>
    </row>
    <row r="12" spans="5:9" s="223" customFormat="1" ht="21" customHeight="1" thickBot="1" x14ac:dyDescent="0.25">
      <c r="E12" s="253" t="s">
        <v>74</v>
      </c>
      <c r="F12" s="254">
        <v>2</v>
      </c>
      <c r="G12" s="255">
        <v>134684</v>
      </c>
    </row>
    <row r="13" spans="5:9" s="217" customFormat="1" ht="25.5" customHeight="1" thickBot="1" x14ac:dyDescent="0.4">
      <c r="E13" s="256" t="s">
        <v>219</v>
      </c>
      <c r="F13" s="257">
        <v>1</v>
      </c>
      <c r="G13" s="258">
        <v>49990.559999999998</v>
      </c>
    </row>
    <row r="14" spans="5:9" s="217" customFormat="1" ht="21.75" customHeight="1" thickBot="1" x14ac:dyDescent="0.4">
      <c r="E14" s="253" t="s">
        <v>106</v>
      </c>
      <c r="F14" s="254">
        <v>1</v>
      </c>
      <c r="G14" s="259">
        <v>702286.01</v>
      </c>
    </row>
    <row r="15" spans="5:9" s="217" customFormat="1" ht="24" customHeight="1" thickBot="1" x14ac:dyDescent="0.4">
      <c r="E15" s="260" t="s">
        <v>110</v>
      </c>
      <c r="F15" s="261">
        <v>1</v>
      </c>
      <c r="G15" s="262">
        <v>55879279.909999996</v>
      </c>
    </row>
    <row r="16" spans="5:9" s="217" customFormat="1" ht="24" customHeight="1" thickBot="1" x14ac:dyDescent="0.4">
      <c r="E16" s="263" t="s">
        <v>112</v>
      </c>
      <c r="F16" s="264">
        <v>1</v>
      </c>
      <c r="G16" s="265">
        <v>64093</v>
      </c>
    </row>
    <row r="17" spans="5:8" s="217" customFormat="1" ht="23.25" customHeight="1" thickBot="1" x14ac:dyDescent="0.4">
      <c r="E17" s="224" t="str">
        <f>'[1]2025'!$G$8</f>
        <v>SISTEMA ESTATAL DE RADIO Y TELEVISIÓN (SERTV)</v>
      </c>
      <c r="F17" s="225">
        <v>1</v>
      </c>
      <c r="G17" s="226">
        <v>38198</v>
      </c>
    </row>
    <row r="18" spans="5:8" s="217" customFormat="1" ht="23.25" customHeight="1" thickBot="1" x14ac:dyDescent="0.4">
      <c r="E18" s="227" t="s">
        <v>222</v>
      </c>
      <c r="F18" s="246">
        <f>SUM(F9:F17)</f>
        <v>10</v>
      </c>
      <c r="G18" s="245">
        <f>SUM(G9:G17)</f>
        <v>57088750.729999997</v>
      </c>
    </row>
    <row r="19" spans="5:8" s="217" customFormat="1" ht="23.25" customHeight="1" x14ac:dyDescent="0.4">
      <c r="E19" s="94"/>
      <c r="F19" s="94"/>
      <c r="G19" s="94"/>
    </row>
    <row r="20" spans="5:8" s="217" customFormat="1" ht="21.75" customHeight="1" x14ac:dyDescent="0.4">
      <c r="E20" s="94"/>
      <c r="F20" s="94"/>
      <c r="G20" s="94"/>
    </row>
    <row r="21" spans="5:8" s="217" customFormat="1" ht="24.75" customHeight="1" x14ac:dyDescent="0.4">
      <c r="E21" s="94"/>
      <c r="F21" s="94"/>
      <c r="G21" s="94"/>
    </row>
    <row r="22" spans="5:8" s="217" customFormat="1" ht="24.75" customHeight="1" x14ac:dyDescent="0.4">
      <c r="E22" s="94"/>
      <c r="F22" s="247"/>
      <c r="G22" s="94"/>
    </row>
    <row r="23" spans="5:8" s="217" customFormat="1" ht="24" customHeight="1" x14ac:dyDescent="0.4">
      <c r="E23" s="94"/>
      <c r="F23" s="94"/>
      <c r="G23" s="94"/>
    </row>
    <row r="24" spans="5:8" ht="21.75" customHeight="1" x14ac:dyDescent="0.4"/>
    <row r="25" spans="5:8" ht="24.75" customHeight="1" x14ac:dyDescent="0.4">
      <c r="H25" s="217"/>
    </row>
    <row r="26" spans="5:8" ht="21.75" customHeight="1" x14ac:dyDescent="0.4">
      <c r="H26" s="217"/>
    </row>
    <row r="27" spans="5:8" ht="21.75" customHeight="1" x14ac:dyDescent="0.4">
      <c r="H27" s="217"/>
    </row>
    <row r="28" spans="5:8" ht="21.75" customHeight="1" x14ac:dyDescent="0.4"/>
    <row r="29" spans="5:8" ht="21.75" customHeight="1" x14ac:dyDescent="0.4"/>
    <row r="30" spans="5:8" ht="36" customHeight="1" x14ac:dyDescent="0.4"/>
    <row r="31" spans="5:8" ht="21.75" customHeight="1" x14ac:dyDescent="0.4"/>
    <row r="32" spans="5:8" ht="30" customHeight="1" x14ac:dyDescent="0.4"/>
    <row r="33" spans="9:9" ht="30" customHeight="1" x14ac:dyDescent="0.4"/>
    <row r="34" spans="9:9" ht="21.75" customHeight="1" x14ac:dyDescent="0.4"/>
    <row r="35" spans="9:9" ht="21.75" customHeight="1" x14ac:dyDescent="0.4"/>
    <row r="36" spans="9:9" ht="16.149999999999999" customHeight="1" x14ac:dyDescent="0.4"/>
    <row r="37" spans="9:9" ht="34.5" customHeight="1" x14ac:dyDescent="0.4"/>
    <row r="38" spans="9:9" ht="18.75" customHeight="1" x14ac:dyDescent="0.4"/>
    <row r="39" spans="9:9" ht="18.75" customHeight="1" x14ac:dyDescent="0.4"/>
    <row r="40" spans="9:9" ht="20.25" customHeight="1" x14ac:dyDescent="0.4"/>
    <row r="41" spans="9:9" ht="21.75" customHeight="1" x14ac:dyDescent="0.4">
      <c r="I41" s="228"/>
    </row>
    <row r="42" spans="9:9" ht="21.75" customHeight="1" x14ac:dyDescent="0.4"/>
    <row r="43" spans="9:9" ht="21.75" customHeight="1" x14ac:dyDescent="0.4"/>
    <row r="44" spans="9:9" ht="21.75" customHeight="1" x14ac:dyDescent="0.4"/>
    <row r="45" spans="9:9" ht="21.75" customHeight="1" x14ac:dyDescent="0.4"/>
    <row r="46" spans="9:9" ht="18.75" customHeight="1" x14ac:dyDescent="0.4"/>
    <row r="47" spans="9:9" ht="21.75" customHeight="1" x14ac:dyDescent="0.4"/>
    <row r="48" spans="9:9" ht="21.75" customHeight="1" x14ac:dyDescent="0.4"/>
    <row r="49" spans="5:7" ht="21.75" customHeight="1" x14ac:dyDescent="0.4"/>
    <row r="50" spans="5:7" ht="18" customHeight="1" x14ac:dyDescent="0.4"/>
    <row r="51" spans="5:7" ht="21.75" customHeight="1" x14ac:dyDescent="0.4"/>
    <row r="52" spans="5:7" ht="21.75" customHeight="1" x14ac:dyDescent="0.4"/>
    <row r="53" spans="5:7" ht="20.25" customHeight="1" x14ac:dyDescent="0.4"/>
    <row r="54" spans="5:7" ht="20.25" customHeight="1" x14ac:dyDescent="0.4"/>
    <row r="55" spans="5:7" ht="20.25" customHeight="1" x14ac:dyDescent="0.4"/>
    <row r="56" spans="5:7" ht="20.25" customHeight="1" x14ac:dyDescent="0.4"/>
    <row r="57" spans="5:7" ht="20.25" customHeight="1" x14ac:dyDescent="0.4">
      <c r="G57" s="229"/>
    </row>
    <row r="58" spans="5:7" ht="20.25" customHeight="1" x14ac:dyDescent="0.4">
      <c r="G58" s="229"/>
    </row>
    <row r="59" spans="5:7" ht="20.25" customHeight="1" x14ac:dyDescent="0.4"/>
    <row r="60" spans="5:7" ht="20.25" customHeight="1" x14ac:dyDescent="0.4"/>
    <row r="61" spans="5:7" ht="20.25" customHeight="1" x14ac:dyDescent="0.4"/>
    <row r="62" spans="5:7" ht="20.25" customHeight="1" x14ac:dyDescent="0.4"/>
    <row r="63" spans="5:7" ht="20.25" customHeight="1" x14ac:dyDescent="0.4"/>
    <row r="64" spans="5:7" ht="20.25" customHeight="1" x14ac:dyDescent="0.4">
      <c r="E64" s="95"/>
    </row>
    <row r="65" spans="5:5" ht="20.25" customHeight="1" x14ac:dyDescent="0.4">
      <c r="E65" s="95"/>
    </row>
    <row r="66" spans="5:5" ht="20.25" customHeight="1" x14ac:dyDescent="0.4"/>
    <row r="67" spans="5:5" ht="20.25" customHeight="1" x14ac:dyDescent="0.4"/>
    <row r="68" spans="5:5" ht="20.25" customHeight="1" x14ac:dyDescent="0.4"/>
    <row r="69" spans="5:5" ht="20.25" customHeight="1" x14ac:dyDescent="0.4"/>
    <row r="70" spans="5:5" ht="20.25" customHeight="1" x14ac:dyDescent="0.4"/>
    <row r="71" spans="5:5" ht="20.25" customHeight="1" x14ac:dyDescent="0.4"/>
    <row r="72" spans="5:5" ht="20.25" customHeight="1" x14ac:dyDescent="0.4"/>
    <row r="73" spans="5:5" ht="20.25" customHeight="1" x14ac:dyDescent="0.4"/>
    <row r="74" spans="5:5" ht="20.25" customHeight="1" x14ac:dyDescent="0.4"/>
    <row r="75" spans="5:5" ht="20.25" customHeight="1" x14ac:dyDescent="0.4"/>
    <row r="76" spans="5:5" ht="20.25" customHeight="1" x14ac:dyDescent="0.4"/>
    <row r="77" spans="5:5" ht="20.25" customHeight="1" x14ac:dyDescent="0.4"/>
    <row r="78" spans="5:5" ht="20.25" customHeight="1" x14ac:dyDescent="0.4"/>
    <row r="79" spans="5:5" ht="20.25" customHeight="1" x14ac:dyDescent="0.4"/>
    <row r="80" spans="5:5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6.25" customHeight="1" x14ac:dyDescent="0.4"/>
    <row r="94" ht="21.75" customHeight="1" x14ac:dyDescent="0.4"/>
    <row r="95" ht="21.75" customHeight="1" x14ac:dyDescent="0.4"/>
    <row r="96" ht="21" customHeight="1" x14ac:dyDescent="0.4"/>
    <row r="97" ht="21" customHeight="1" x14ac:dyDescent="0.4"/>
    <row r="98" ht="21" customHeight="1" x14ac:dyDescent="0.4"/>
    <row r="99" ht="21.75" customHeight="1" x14ac:dyDescent="0.4"/>
    <row r="100" ht="21" customHeight="1" x14ac:dyDescent="0.4"/>
    <row r="101" ht="21" customHeight="1" x14ac:dyDescent="0.4"/>
    <row r="102" ht="21" customHeight="1" x14ac:dyDescent="0.4"/>
    <row r="103" ht="21" customHeight="1" x14ac:dyDescent="0.4"/>
    <row r="104" ht="21" customHeight="1" x14ac:dyDescent="0.4"/>
    <row r="105" ht="21" customHeight="1" x14ac:dyDescent="0.4"/>
    <row r="106" ht="21" customHeight="1" x14ac:dyDescent="0.4"/>
    <row r="107" ht="21" customHeight="1" x14ac:dyDescent="0.4"/>
    <row r="108" ht="21" customHeight="1" x14ac:dyDescent="0.4"/>
    <row r="109" ht="21" customHeight="1" x14ac:dyDescent="0.4"/>
    <row r="110" ht="21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18.75" customHeight="1" x14ac:dyDescent="0.4"/>
    <row r="116" ht="18.75" customHeight="1" x14ac:dyDescent="0.4"/>
    <row r="117" ht="18.75" customHeight="1" x14ac:dyDescent="0.4"/>
    <row r="118" ht="21.75" customHeight="1" x14ac:dyDescent="0.4"/>
    <row r="119" ht="29.25" customHeight="1" x14ac:dyDescent="0.4"/>
    <row r="133" ht="27.75" customHeight="1" x14ac:dyDescent="0.4"/>
    <row r="134" ht="27.75" customHeight="1" x14ac:dyDescent="0.4"/>
    <row r="135" ht="25.5" customHeight="1" x14ac:dyDescent="0.4"/>
    <row r="136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Q10" sqref="Q10"/>
    </sheetView>
  </sheetViews>
  <sheetFormatPr baseColWidth="10" defaultRowHeight="15" x14ac:dyDescent="0.25"/>
  <sheetData>
    <row r="1" spans="1:2" x14ac:dyDescent="0.25">
      <c r="A1" t="s">
        <v>223</v>
      </c>
      <c r="B1">
        <v>2</v>
      </c>
    </row>
    <row r="2" spans="1:2" x14ac:dyDescent="0.25">
      <c r="A2" t="s">
        <v>224</v>
      </c>
      <c r="B2">
        <v>8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30" customWidth="1"/>
    <col min="2" max="2" width="91.28515625" style="230" customWidth="1"/>
    <col min="3" max="3" width="16.28515625" style="231" customWidth="1"/>
    <col min="4" max="4" width="25.85546875" style="232" customWidth="1"/>
    <col min="5" max="5" width="15.42578125" style="230" customWidth="1"/>
    <col min="6" max="6" width="24.7109375" style="230" customWidth="1"/>
    <col min="7" max="7" width="20.140625" style="230" customWidth="1"/>
    <col min="8" max="16384" width="11.42578125" style="230"/>
  </cols>
  <sheetData>
    <row r="5" spans="2:7" ht="30" x14ac:dyDescent="0.4">
      <c r="B5" s="288" t="s">
        <v>186</v>
      </c>
      <c r="C5" s="288"/>
      <c r="D5" s="288"/>
    </row>
    <row r="6" spans="2:7" ht="30" x14ac:dyDescent="0.4">
      <c r="B6" s="288" t="s">
        <v>187</v>
      </c>
      <c r="C6" s="288"/>
      <c r="D6" s="288"/>
    </row>
    <row r="7" spans="2:7" ht="29.25" x14ac:dyDescent="0.4">
      <c r="B7" s="289" t="s">
        <v>47</v>
      </c>
      <c r="C7" s="289"/>
      <c r="D7" s="289"/>
    </row>
    <row r="8" spans="2:7" ht="30" x14ac:dyDescent="0.4">
      <c r="B8" s="290" t="s">
        <v>225</v>
      </c>
      <c r="C8" s="290"/>
      <c r="D8" s="290"/>
    </row>
    <row r="9" spans="2:7" x14ac:dyDescent="0.25">
      <c r="B9" s="233" t="s">
        <v>226</v>
      </c>
      <c r="C9" s="233" t="s">
        <v>5</v>
      </c>
      <c r="D9" s="234" t="s">
        <v>53</v>
      </c>
    </row>
    <row r="10" spans="2:7" x14ac:dyDescent="0.25">
      <c r="B10" s="235" t="s">
        <v>54</v>
      </c>
      <c r="C10" s="236">
        <f>SUM(C11:C68)</f>
        <v>159</v>
      </c>
      <c r="D10" s="237">
        <f>SUM(D11:D68)</f>
        <v>539655982.78999996</v>
      </c>
      <c r="F10" s="238"/>
      <c r="G10" s="238"/>
    </row>
    <row r="11" spans="2:7" x14ac:dyDescent="0.25">
      <c r="B11" s="239" t="s">
        <v>58</v>
      </c>
      <c r="C11" s="240">
        <v>1</v>
      </c>
      <c r="D11" s="241">
        <v>33384</v>
      </c>
      <c r="F11" s="238"/>
      <c r="G11" s="238"/>
    </row>
    <row r="12" spans="2:7" x14ac:dyDescent="0.25">
      <c r="B12" s="239" t="s">
        <v>227</v>
      </c>
      <c r="C12" s="240">
        <v>2</v>
      </c>
      <c r="D12" s="241">
        <v>240000</v>
      </c>
    </row>
    <row r="13" spans="2:7" x14ac:dyDescent="0.25">
      <c r="B13" s="239" t="s">
        <v>228</v>
      </c>
      <c r="C13" s="240">
        <v>1</v>
      </c>
      <c r="D13" s="241">
        <v>25011.25</v>
      </c>
    </row>
    <row r="14" spans="2:7" x14ac:dyDescent="0.25">
      <c r="B14" s="239" t="s">
        <v>229</v>
      </c>
      <c r="C14" s="240">
        <v>2</v>
      </c>
      <c r="D14" s="241">
        <f>150000+18000000</f>
        <v>18150000</v>
      </c>
    </row>
    <row r="15" spans="2:7" x14ac:dyDescent="0.25">
      <c r="B15" s="239" t="s">
        <v>230</v>
      </c>
      <c r="C15" s="240">
        <v>1</v>
      </c>
      <c r="D15" s="241">
        <v>12000</v>
      </c>
    </row>
    <row r="16" spans="2:7" x14ac:dyDescent="0.25">
      <c r="B16" s="239" t="s">
        <v>176</v>
      </c>
      <c r="C16" s="240">
        <v>3</v>
      </c>
      <c r="D16" s="241">
        <v>56399</v>
      </c>
    </row>
    <row r="17" spans="1:4" x14ac:dyDescent="0.25">
      <c r="B17" s="239" t="s">
        <v>231</v>
      </c>
      <c r="C17" s="240">
        <v>1</v>
      </c>
      <c r="D17" s="241">
        <v>150000</v>
      </c>
    </row>
    <row r="18" spans="1:4" x14ac:dyDescent="0.25">
      <c r="B18" s="239" t="s">
        <v>217</v>
      </c>
      <c r="C18" s="240">
        <v>2</v>
      </c>
      <c r="D18" s="241">
        <v>71460</v>
      </c>
    </row>
    <row r="19" spans="1:4" x14ac:dyDescent="0.25">
      <c r="B19" s="239" t="s">
        <v>74</v>
      </c>
      <c r="C19" s="240">
        <v>19</v>
      </c>
      <c r="D19" s="241">
        <v>124380320.02</v>
      </c>
    </row>
    <row r="20" spans="1:4" x14ac:dyDescent="0.25">
      <c r="B20" s="239" t="s">
        <v>178</v>
      </c>
      <c r="C20" s="240">
        <v>2</v>
      </c>
      <c r="D20" s="241">
        <v>4268000</v>
      </c>
    </row>
    <row r="21" spans="1:4" x14ac:dyDescent="0.25">
      <c r="B21" s="239" t="s">
        <v>76</v>
      </c>
      <c r="C21" s="240">
        <v>1</v>
      </c>
      <c r="D21" s="241">
        <v>32000</v>
      </c>
    </row>
    <row r="22" spans="1:4" x14ac:dyDescent="0.25">
      <c r="B22" s="239" t="s">
        <v>232</v>
      </c>
      <c r="C22" s="240">
        <v>2</v>
      </c>
      <c r="D22" s="241">
        <v>84165</v>
      </c>
    </row>
    <row r="23" spans="1:4" x14ac:dyDescent="0.25">
      <c r="B23" s="239" t="s">
        <v>233</v>
      </c>
      <c r="C23" s="240">
        <v>1</v>
      </c>
      <c r="D23" s="241">
        <v>48000</v>
      </c>
    </row>
    <row r="24" spans="1:4" x14ac:dyDescent="0.25">
      <c r="B24" s="239" t="s">
        <v>234</v>
      </c>
      <c r="C24" s="240">
        <v>3</v>
      </c>
      <c r="D24" s="241">
        <v>54395868</v>
      </c>
    </row>
    <row r="25" spans="1:4" x14ac:dyDescent="0.25">
      <c r="B25" s="239" t="s">
        <v>84</v>
      </c>
      <c r="C25" s="240">
        <v>1</v>
      </c>
      <c r="D25" s="241">
        <v>99720</v>
      </c>
    </row>
    <row r="26" spans="1:4" x14ac:dyDescent="0.25">
      <c r="B26" s="239" t="s">
        <v>44</v>
      </c>
      <c r="C26" s="240">
        <v>7</v>
      </c>
      <c r="D26" s="241">
        <v>22088876.32</v>
      </c>
    </row>
    <row r="27" spans="1:4" x14ac:dyDescent="0.25">
      <c r="B27" s="239" t="s">
        <v>235</v>
      </c>
      <c r="C27" s="240">
        <v>2</v>
      </c>
      <c r="D27" s="241">
        <v>32490</v>
      </c>
    </row>
    <row r="28" spans="1:4" ht="36" x14ac:dyDescent="0.25">
      <c r="B28" s="242" t="s">
        <v>236</v>
      </c>
      <c r="C28" s="240">
        <v>5</v>
      </c>
      <c r="D28" s="241">
        <v>750681.18</v>
      </c>
    </row>
    <row r="29" spans="1:4" x14ac:dyDescent="0.25">
      <c r="B29" s="239" t="s">
        <v>237</v>
      </c>
      <c r="C29" s="240">
        <v>1</v>
      </c>
      <c r="D29" s="241">
        <v>8800.1200000000008</v>
      </c>
    </row>
    <row r="30" spans="1:4" x14ac:dyDescent="0.25">
      <c r="B30" s="239" t="s">
        <v>218</v>
      </c>
      <c r="C30" s="240">
        <v>4</v>
      </c>
      <c r="D30" s="241">
        <v>162014.20000000001</v>
      </c>
    </row>
    <row r="31" spans="1:4" x14ac:dyDescent="0.25">
      <c r="A31" s="230" t="s">
        <v>238</v>
      </c>
      <c r="B31" s="239" t="s">
        <v>95</v>
      </c>
      <c r="C31" s="240">
        <v>3</v>
      </c>
      <c r="D31" s="241">
        <v>22276.04</v>
      </c>
    </row>
    <row r="32" spans="1:4" ht="36" x14ac:dyDescent="0.25">
      <c r="A32" s="230" t="s">
        <v>238</v>
      </c>
      <c r="B32" s="242" t="s">
        <v>239</v>
      </c>
      <c r="C32" s="240">
        <v>1</v>
      </c>
      <c r="D32" s="241">
        <v>15000</v>
      </c>
    </row>
    <row r="33" spans="1:4" x14ac:dyDescent="0.25">
      <c r="B33" s="239" t="s">
        <v>99</v>
      </c>
      <c r="C33" s="240">
        <v>2</v>
      </c>
      <c r="D33" s="241">
        <v>81745.86</v>
      </c>
    </row>
    <row r="34" spans="1:4" x14ac:dyDescent="0.25">
      <c r="B34" s="239" t="s">
        <v>41</v>
      </c>
      <c r="C34" s="240">
        <v>18</v>
      </c>
      <c r="D34" s="241">
        <v>24298106.350000001</v>
      </c>
    </row>
    <row r="35" spans="1:4" x14ac:dyDescent="0.25">
      <c r="B35" s="239" t="s">
        <v>240</v>
      </c>
      <c r="C35" s="240">
        <v>7</v>
      </c>
      <c r="D35" s="241">
        <v>857152.79</v>
      </c>
    </row>
    <row r="36" spans="1:4" x14ac:dyDescent="0.25">
      <c r="B36" s="239" t="s">
        <v>241</v>
      </c>
      <c r="C36" s="240">
        <v>5</v>
      </c>
      <c r="D36" s="241">
        <v>181671.06</v>
      </c>
    </row>
    <row r="37" spans="1:4" x14ac:dyDescent="0.25">
      <c r="B37" s="239" t="s">
        <v>242</v>
      </c>
      <c r="C37" s="240">
        <v>2</v>
      </c>
      <c r="D37" s="241">
        <v>39543.35</v>
      </c>
    </row>
    <row r="38" spans="1:4" x14ac:dyDescent="0.25">
      <c r="B38" s="239" t="s">
        <v>104</v>
      </c>
      <c r="C38" s="240">
        <v>1</v>
      </c>
      <c r="D38" s="241">
        <v>292110</v>
      </c>
    </row>
    <row r="39" spans="1:4" x14ac:dyDescent="0.25">
      <c r="B39" s="239" t="s">
        <v>108</v>
      </c>
      <c r="C39" s="240">
        <v>2</v>
      </c>
      <c r="D39" s="241">
        <v>5570757.0499999998</v>
      </c>
    </row>
    <row r="40" spans="1:4" x14ac:dyDescent="0.25">
      <c r="B40" s="239" t="s">
        <v>243</v>
      </c>
      <c r="C40" s="240">
        <v>5</v>
      </c>
      <c r="D40" s="241">
        <v>252109792.15000001</v>
      </c>
    </row>
    <row r="41" spans="1:4" x14ac:dyDescent="0.25">
      <c r="B41" s="239" t="s">
        <v>112</v>
      </c>
      <c r="C41" s="240">
        <v>17</v>
      </c>
      <c r="D41" s="241">
        <v>3321400.97</v>
      </c>
    </row>
    <row r="42" spans="1:4" x14ac:dyDescent="0.25">
      <c r="B42" s="239" t="s">
        <v>244</v>
      </c>
      <c r="C42" s="240">
        <v>1</v>
      </c>
      <c r="D42" s="241">
        <v>8630</v>
      </c>
    </row>
    <row r="43" spans="1:4" x14ac:dyDescent="0.25">
      <c r="B43" s="239" t="s">
        <v>118</v>
      </c>
      <c r="C43" s="240">
        <v>2</v>
      </c>
      <c r="D43" s="241">
        <v>14787400</v>
      </c>
    </row>
    <row r="44" spans="1:4" x14ac:dyDescent="0.25">
      <c r="B44" s="239" t="s">
        <v>245</v>
      </c>
      <c r="C44" s="240">
        <v>1</v>
      </c>
      <c r="D44" s="241">
        <v>55908.02</v>
      </c>
    </row>
    <row r="45" spans="1:4" x14ac:dyDescent="0.25">
      <c r="B45" s="239" t="s">
        <v>121</v>
      </c>
      <c r="C45" s="240">
        <v>1</v>
      </c>
      <c r="D45" s="241">
        <v>29886.75</v>
      </c>
    </row>
    <row r="46" spans="1:4" x14ac:dyDescent="0.25">
      <c r="A46" s="230" t="s">
        <v>246</v>
      </c>
      <c r="B46" s="239" t="s">
        <v>122</v>
      </c>
      <c r="C46" s="240">
        <v>2</v>
      </c>
      <c r="D46" s="241">
        <v>45730</v>
      </c>
    </row>
    <row r="47" spans="1:4" x14ac:dyDescent="0.25">
      <c r="B47" s="239" t="s">
        <v>123</v>
      </c>
      <c r="C47" s="240">
        <v>1</v>
      </c>
      <c r="D47" s="241">
        <v>18928</v>
      </c>
    </row>
    <row r="48" spans="1:4" x14ac:dyDescent="0.25">
      <c r="B48" s="239" t="s">
        <v>124</v>
      </c>
      <c r="C48" s="240">
        <v>1</v>
      </c>
      <c r="D48" s="241">
        <v>59807.28</v>
      </c>
    </row>
    <row r="49" spans="2:4" x14ac:dyDescent="0.25">
      <c r="B49" s="239" t="s">
        <v>247</v>
      </c>
      <c r="C49" s="240">
        <v>1</v>
      </c>
      <c r="D49" s="241">
        <v>50000</v>
      </c>
    </row>
    <row r="50" spans="2:4" x14ac:dyDescent="0.25">
      <c r="B50" s="239" t="s">
        <v>125</v>
      </c>
      <c r="C50" s="240">
        <v>1</v>
      </c>
      <c r="D50" s="241">
        <v>20000</v>
      </c>
    </row>
    <row r="51" spans="2:4" x14ac:dyDescent="0.25">
      <c r="B51" s="239" t="s">
        <v>127</v>
      </c>
      <c r="C51" s="240">
        <v>1</v>
      </c>
      <c r="D51" s="241">
        <v>165984.26999999999</v>
      </c>
    </row>
    <row r="52" spans="2:4" x14ac:dyDescent="0.25">
      <c r="B52" s="239" t="s">
        <v>248</v>
      </c>
      <c r="C52" s="240">
        <v>1</v>
      </c>
      <c r="D52" s="241">
        <v>34999.379999999997</v>
      </c>
    </row>
    <row r="53" spans="2:4" x14ac:dyDescent="0.25">
      <c r="B53" s="239" t="s">
        <v>129</v>
      </c>
      <c r="C53" s="240">
        <v>2</v>
      </c>
      <c r="D53" s="241">
        <v>63500</v>
      </c>
    </row>
    <row r="54" spans="2:4" x14ac:dyDescent="0.25">
      <c r="B54" s="239" t="s">
        <v>131</v>
      </c>
      <c r="C54" s="240">
        <v>1</v>
      </c>
      <c r="D54" s="241">
        <v>30000</v>
      </c>
    </row>
    <row r="55" spans="2:4" x14ac:dyDescent="0.25">
      <c r="B55" s="239" t="s">
        <v>132</v>
      </c>
      <c r="C55" s="240">
        <v>1</v>
      </c>
      <c r="D55" s="241">
        <v>76536.800000000003</v>
      </c>
    </row>
    <row r="56" spans="2:4" x14ac:dyDescent="0.25">
      <c r="B56" s="239" t="s">
        <v>135</v>
      </c>
      <c r="C56" s="240">
        <v>2</v>
      </c>
      <c r="D56" s="241">
        <v>3873036.5</v>
      </c>
    </row>
    <row r="57" spans="2:4" x14ac:dyDescent="0.25">
      <c r="B57" s="239" t="s">
        <v>137</v>
      </c>
      <c r="C57" s="240">
        <v>1</v>
      </c>
      <c r="D57" s="241">
        <v>100000</v>
      </c>
    </row>
    <row r="58" spans="2:4" x14ac:dyDescent="0.25">
      <c r="B58" s="239" t="s">
        <v>138</v>
      </c>
      <c r="C58" s="240">
        <v>1</v>
      </c>
      <c r="D58" s="241">
        <v>14500</v>
      </c>
    </row>
    <row r="59" spans="2:4" x14ac:dyDescent="0.25">
      <c r="B59" s="239" t="s">
        <v>139</v>
      </c>
      <c r="C59" s="240">
        <v>1</v>
      </c>
      <c r="D59" s="241">
        <v>59999.88</v>
      </c>
    </row>
    <row r="60" spans="2:4" x14ac:dyDescent="0.25">
      <c r="B60" s="239" t="s">
        <v>220</v>
      </c>
      <c r="C60" s="240">
        <v>2</v>
      </c>
      <c r="D60" s="241">
        <v>22649.09</v>
      </c>
    </row>
    <row r="61" spans="2:4" x14ac:dyDescent="0.25">
      <c r="B61" s="239" t="s">
        <v>249</v>
      </c>
      <c r="C61" s="240">
        <v>1</v>
      </c>
      <c r="D61" s="241">
        <v>1680000</v>
      </c>
    </row>
    <row r="62" spans="2:4" x14ac:dyDescent="0.25">
      <c r="B62" s="239" t="s">
        <v>250</v>
      </c>
      <c r="C62" s="240">
        <v>1</v>
      </c>
      <c r="D62" s="241">
        <v>15356.64</v>
      </c>
    </row>
    <row r="63" spans="2:4" x14ac:dyDescent="0.25">
      <c r="B63" s="239" t="s">
        <v>146</v>
      </c>
      <c r="C63" s="240">
        <v>1</v>
      </c>
      <c r="D63" s="241">
        <v>14800</v>
      </c>
    </row>
    <row r="64" spans="2:4" x14ac:dyDescent="0.25">
      <c r="B64" s="239" t="s">
        <v>251</v>
      </c>
      <c r="C64" s="240">
        <v>1</v>
      </c>
      <c r="D64" s="241">
        <v>4685000</v>
      </c>
    </row>
    <row r="65" spans="2:4" x14ac:dyDescent="0.25">
      <c r="B65" s="239" t="s">
        <v>252</v>
      </c>
      <c r="C65" s="240">
        <v>1</v>
      </c>
      <c r="D65" s="241">
        <v>5760</v>
      </c>
    </row>
    <row r="66" spans="2:4" x14ac:dyDescent="0.25">
      <c r="B66" s="239" t="s">
        <v>150</v>
      </c>
      <c r="C66" s="240">
        <v>1</v>
      </c>
      <c r="D66" s="241">
        <v>139000</v>
      </c>
    </row>
    <row r="67" spans="2:4" x14ac:dyDescent="0.25">
      <c r="B67" s="239" t="s">
        <v>253</v>
      </c>
      <c r="C67" s="240">
        <v>1</v>
      </c>
      <c r="D67" s="241">
        <v>50696</v>
      </c>
    </row>
    <row r="68" spans="2:4" x14ac:dyDescent="0.25">
      <c r="B68" s="239" t="s">
        <v>221</v>
      </c>
      <c r="C68" s="240">
        <v>4</v>
      </c>
      <c r="D68" s="241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268" t="s">
        <v>46</v>
      </c>
      <c r="D1" s="268"/>
      <c r="E1" s="268"/>
    </row>
    <row r="2" spans="1:6" x14ac:dyDescent="0.25">
      <c r="C2" s="268" t="s">
        <v>47</v>
      </c>
      <c r="D2" s="268"/>
      <c r="E2" s="268"/>
    </row>
    <row r="3" spans="1:6" x14ac:dyDescent="0.25">
      <c r="C3" s="268" t="s">
        <v>48</v>
      </c>
      <c r="D3" s="268"/>
      <c r="E3" s="268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69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70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69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71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71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71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70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72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273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274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69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70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69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70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69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71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71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71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71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71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71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71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71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71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71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71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71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71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71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71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71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71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71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71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70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69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70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69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71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71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70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69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71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71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71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71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71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71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71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71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70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69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70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69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71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71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71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71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71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71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70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69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71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71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70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69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71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71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70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69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71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70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69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71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71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71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70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69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70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69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71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71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71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71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71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71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71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71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71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71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71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71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71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71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71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71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71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71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70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72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273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274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69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71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71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71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71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70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69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71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71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71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71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71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71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71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71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71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71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71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71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71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71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71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71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70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69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71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71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71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71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70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69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70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69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70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69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70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69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71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70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69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71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70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69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71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70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69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71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71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70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zoomScale="68" workbookViewId="0">
      <selection activeCell="J16" sqref="J16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275" t="s">
        <v>185</v>
      </c>
      <c r="C4" s="275"/>
      <c r="D4" s="275"/>
      <c r="E4" s="275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275" t="s">
        <v>186</v>
      </c>
      <c r="C8" s="275"/>
      <c r="D8" s="275"/>
      <c r="E8" s="275"/>
      <c r="F8" s="96"/>
    </row>
    <row r="9" spans="2:8" x14ac:dyDescent="0.4">
      <c r="B9" s="275" t="s">
        <v>187</v>
      </c>
      <c r="C9" s="275"/>
      <c r="D9" s="275"/>
      <c r="E9" s="275"/>
      <c r="F9" s="96"/>
    </row>
    <row r="10" spans="2:8" x14ac:dyDescent="0.4">
      <c r="B10" s="275" t="s">
        <v>188</v>
      </c>
      <c r="C10" s="275"/>
      <c r="D10" s="275"/>
      <c r="E10" s="275"/>
      <c r="F10" s="96"/>
    </row>
    <row r="11" spans="2:8" x14ac:dyDescent="0.4">
      <c r="B11" s="275" t="s">
        <v>189</v>
      </c>
      <c r="C11" s="275"/>
      <c r="D11" s="275"/>
      <c r="E11" s="275"/>
      <c r="F11" s="96"/>
    </row>
    <row r="12" spans="2:8" x14ac:dyDescent="0.4">
      <c r="B12" s="275" t="s">
        <v>254</v>
      </c>
      <c r="C12" s="275"/>
      <c r="D12" s="275"/>
      <c r="E12" s="275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9</v>
      </c>
      <c r="D17" s="106">
        <v>1209470.82</v>
      </c>
      <c r="E17" s="107">
        <v>0.9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1</v>
      </c>
      <c r="D19" s="113">
        <v>55879279.909999996</v>
      </c>
      <c r="E19" s="107">
        <v>0.1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10</v>
      </c>
      <c r="D21" s="118">
        <f>SUM(D17:D20)</f>
        <v>57088750.729999997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75" t="s">
        <v>191</v>
      </c>
      <c r="C5" s="275"/>
      <c r="D5" s="275"/>
      <c r="E5" s="275"/>
      <c r="F5" s="275"/>
      <c r="G5" s="275"/>
      <c r="H5" s="275"/>
      <c r="I5" s="275"/>
    </row>
    <row r="6" spans="2:12" ht="30.75" customHeight="1" x14ac:dyDescent="0.4">
      <c r="B6" s="275" t="s">
        <v>192</v>
      </c>
      <c r="C6" s="275"/>
      <c r="D6" s="275"/>
      <c r="E6" s="275"/>
      <c r="F6" s="275"/>
      <c r="G6" s="275"/>
      <c r="H6" s="275"/>
      <c r="I6" s="275"/>
    </row>
    <row r="7" spans="2:12" x14ac:dyDescent="0.4">
      <c r="B7" s="275" t="s">
        <v>193</v>
      </c>
      <c r="C7" s="275"/>
      <c r="D7" s="275"/>
      <c r="E7" s="275"/>
      <c r="F7" s="275"/>
      <c r="G7" s="275"/>
      <c r="H7" s="275"/>
      <c r="I7" s="275"/>
    </row>
    <row r="8" spans="2:12" x14ac:dyDescent="0.4">
      <c r="B8" s="275" t="s">
        <v>187</v>
      </c>
      <c r="C8" s="275"/>
      <c r="D8" s="275"/>
      <c r="E8" s="275"/>
      <c r="F8" s="275"/>
      <c r="G8" s="275"/>
      <c r="H8" s="275"/>
      <c r="I8" s="275"/>
    </row>
    <row r="9" spans="2:12" x14ac:dyDescent="0.4">
      <c r="B9" s="276" t="s">
        <v>194</v>
      </c>
      <c r="C9" s="276"/>
      <c r="D9" s="276"/>
      <c r="E9" s="276"/>
      <c r="F9" s="276"/>
      <c r="G9" s="276"/>
      <c r="H9" s="276"/>
      <c r="I9" s="276"/>
    </row>
    <row r="10" spans="2:12" x14ac:dyDescent="0.4">
      <c r="B10" s="277" t="s">
        <v>195</v>
      </c>
      <c r="C10" s="277"/>
      <c r="D10" s="277"/>
      <c r="E10" s="277"/>
      <c r="F10" s="277"/>
      <c r="G10" s="277"/>
      <c r="H10" s="277"/>
      <c r="I10" s="277"/>
    </row>
    <row r="11" spans="2:12" x14ac:dyDescent="0.4">
      <c r="B11" s="278" t="s">
        <v>196</v>
      </c>
      <c r="C11" s="279" t="s">
        <v>197</v>
      </c>
      <c r="D11" s="279"/>
      <c r="E11" s="279"/>
      <c r="F11" s="279"/>
      <c r="G11" s="279"/>
      <c r="H11" s="280" t="s">
        <v>198</v>
      </c>
      <c r="I11" s="280"/>
    </row>
    <row r="12" spans="2:12" x14ac:dyDescent="0.4">
      <c r="B12" s="278"/>
      <c r="C12" s="279">
        <v>2014</v>
      </c>
      <c r="D12" s="279"/>
      <c r="E12" s="122"/>
      <c r="F12" s="279">
        <v>2015</v>
      </c>
      <c r="G12" s="279"/>
      <c r="H12" s="280"/>
      <c r="I12" s="280"/>
    </row>
    <row r="13" spans="2:12" ht="98.25" x14ac:dyDescent="0.4">
      <c r="B13" s="278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75" t="s">
        <v>200</v>
      </c>
      <c r="C5" s="275"/>
      <c r="D5" s="275"/>
    </row>
    <row r="6" spans="2:5" x14ac:dyDescent="0.4">
      <c r="B6" s="275" t="s">
        <v>193</v>
      </c>
      <c r="C6" s="275"/>
      <c r="D6" s="275"/>
      <c r="E6" s="96"/>
    </row>
    <row r="7" spans="2:5" x14ac:dyDescent="0.4">
      <c r="B7" s="275" t="s">
        <v>187</v>
      </c>
      <c r="C7" s="275"/>
      <c r="D7" s="275"/>
      <c r="E7" s="96"/>
    </row>
    <row r="8" spans="2:5" x14ac:dyDescent="0.4">
      <c r="B8" s="276" t="s">
        <v>188</v>
      </c>
      <c r="C8" s="275"/>
      <c r="D8" s="275"/>
      <c r="E8" s="96"/>
    </row>
    <row r="9" spans="2:5" x14ac:dyDescent="0.4">
      <c r="B9" s="276" t="s">
        <v>201</v>
      </c>
      <c r="C9" s="275"/>
      <c r="D9" s="275"/>
      <c r="E9" s="96"/>
    </row>
    <row r="10" spans="2:5" x14ac:dyDescent="0.4">
      <c r="B10" s="276" t="s">
        <v>195</v>
      </c>
      <c r="C10" s="275"/>
      <c r="D10" s="275"/>
      <c r="E10" s="96"/>
    </row>
    <row r="11" spans="2:5" x14ac:dyDescent="0.4">
      <c r="B11" s="276">
        <v>2015</v>
      </c>
      <c r="C11" s="276"/>
      <c r="D11" s="276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0"/>
  <sheetViews>
    <sheetView showGridLines="0" zoomScale="60" workbookViewId="0">
      <selection activeCell="E26" sqref="E26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275"/>
      <c r="C1" s="275"/>
      <c r="D1" s="275"/>
      <c r="E1" s="275"/>
      <c r="F1" s="96"/>
    </row>
    <row r="2" spans="2:6" x14ac:dyDescent="0.4">
      <c r="B2" s="275"/>
      <c r="C2" s="275"/>
      <c r="D2" s="275"/>
      <c r="E2" s="275"/>
      <c r="F2" s="96"/>
    </row>
    <row r="3" spans="2:6" x14ac:dyDescent="0.4">
      <c r="B3" s="275"/>
      <c r="C3" s="275"/>
      <c r="D3" s="275"/>
      <c r="E3" s="275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286" t="s">
        <v>202</v>
      </c>
      <c r="C5" s="286"/>
      <c r="D5" s="286"/>
      <c r="E5" s="286"/>
    </row>
    <row r="6" spans="2:6" x14ac:dyDescent="0.4">
      <c r="B6" s="281" t="s">
        <v>203</v>
      </c>
      <c r="C6" s="281"/>
      <c r="D6" s="281"/>
      <c r="E6" s="281"/>
    </row>
    <row r="7" spans="2:6" x14ac:dyDescent="0.4">
      <c r="B7" s="281" t="s">
        <v>255</v>
      </c>
      <c r="C7" s="282"/>
      <c r="D7" s="282"/>
      <c r="E7" s="282"/>
    </row>
    <row r="8" spans="2:6" ht="30.75" thickBot="1" x14ac:dyDescent="0.45">
      <c r="B8" s="283" t="s">
        <v>204</v>
      </c>
      <c r="C8" s="284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5</v>
      </c>
      <c r="E11" s="176">
        <v>227907.81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</v>
      </c>
      <c r="E13" s="176">
        <v>981563.01</v>
      </c>
    </row>
    <row r="14" spans="2:6" ht="15.75" customHeight="1" x14ac:dyDescent="0.4">
      <c r="B14" s="177"/>
      <c r="C14" s="178"/>
      <c r="D14" s="179"/>
      <c r="E14" s="180"/>
    </row>
    <row r="15" spans="2:6" ht="32.25" customHeight="1" x14ac:dyDescent="0.4">
      <c r="B15" s="181" t="s">
        <v>21</v>
      </c>
      <c r="C15" s="182" t="s">
        <v>67</v>
      </c>
      <c r="D15" s="183">
        <v>1</v>
      </c>
      <c r="E15" s="184">
        <v>55879279.909999996</v>
      </c>
    </row>
    <row r="16" spans="2:6" ht="12" customHeight="1" thickBot="1" x14ac:dyDescent="0.45">
      <c r="B16" s="185"/>
      <c r="C16" s="186"/>
      <c r="D16" s="186"/>
      <c r="E16" s="187"/>
    </row>
    <row r="17" spans="2:5" ht="45.75" customHeight="1" thickBot="1" x14ac:dyDescent="0.45">
      <c r="B17" s="188" t="s">
        <v>10</v>
      </c>
      <c r="C17" s="189"/>
      <c r="D17" s="190">
        <f>SUM(D11:D16)</f>
        <v>10</v>
      </c>
      <c r="E17" s="191">
        <f>SUM(E11:E16)</f>
        <v>57088750.729999997</v>
      </c>
    </row>
    <row r="18" spans="2:5" ht="31.5" customHeight="1" x14ac:dyDescent="0.4">
      <c r="B18" s="285"/>
      <c r="C18" s="285"/>
      <c r="D18" s="285"/>
      <c r="E18" s="285"/>
    </row>
    <row r="19" spans="2:5" ht="12.75" customHeight="1" x14ac:dyDescent="0.4">
      <c r="B19" s="96"/>
      <c r="C19" s="96"/>
      <c r="D19" s="96"/>
      <c r="E19" s="96"/>
    </row>
    <row r="20" spans="2:5" ht="31.5" customHeight="1" x14ac:dyDescent="0.4"/>
    <row r="21" spans="2:5" ht="14.25" customHeight="1" x14ac:dyDescent="0.4"/>
    <row r="22" spans="2:5" ht="31.5" customHeight="1" x14ac:dyDescent="0.4"/>
    <row r="23" spans="2:5" ht="16.5" customHeight="1" x14ac:dyDescent="0.4"/>
    <row r="24" spans="2:5" ht="31.5" customHeight="1" x14ac:dyDescent="0.4"/>
    <row r="25" spans="2:5" ht="12.75" customHeight="1" x14ac:dyDescent="0.4"/>
    <row r="26" spans="2:5" ht="31.5" customHeight="1" x14ac:dyDescent="0.4"/>
    <row r="27" spans="2:5" ht="12.75" customHeight="1" x14ac:dyDescent="0.4"/>
    <row r="28" spans="2:5" ht="31.5" customHeight="1" x14ac:dyDescent="0.4"/>
    <row r="29" spans="2:5" ht="19.5" customHeight="1" x14ac:dyDescent="0.4"/>
    <row r="30" spans="2:5" ht="43.5" customHeight="1" x14ac:dyDescent="0.4"/>
    <row r="31" spans="2:5" ht="12.75" customHeight="1" x14ac:dyDescent="0.4"/>
    <row r="32" spans="2:5" ht="45.75" customHeight="1" x14ac:dyDescent="0.4"/>
    <row r="33" spans="6:6" ht="15.75" customHeight="1" x14ac:dyDescent="0.4"/>
    <row r="34" spans="6:6" ht="36.75" customHeight="1" x14ac:dyDescent="0.4"/>
    <row r="35" spans="6:6" ht="15" customHeight="1" x14ac:dyDescent="0.4"/>
    <row r="37" spans="6:6" ht="17.25" customHeight="1" x14ac:dyDescent="0.4"/>
    <row r="38" spans="6:6" ht="27.75" customHeight="1" x14ac:dyDescent="0.4"/>
    <row r="39" spans="6:6" ht="39.75" customHeight="1" x14ac:dyDescent="0.4">
      <c r="F39" s="96"/>
    </row>
    <row r="40" spans="6:6" ht="22.5" customHeight="1" x14ac:dyDescent="0.4">
      <c r="F40" s="96"/>
    </row>
  </sheetData>
  <mergeCells count="8">
    <mergeCell ref="B7:E7"/>
    <mergeCell ref="B8:C8"/>
    <mergeCell ref="B18:E18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30967b68-110e-4ce4-9c0a-a4d9d9e6f547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2025-01-06T15:38:22Z</cp:lastPrinted>
  <dcterms:created xsi:type="dcterms:W3CDTF">2015-05-27T20:39:48Z</dcterms:created>
  <dcterms:modified xsi:type="dcterms:W3CDTF">2025-02-03T14:27:31Z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