
<file path=[Content_Types].xml><?xml version="1.0" encoding="utf-8"?>
<Types xmlns="http://schemas.openxmlformats.org/package/2006/content-types"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7DC00290-EC1D-4608-9BF6-0FF8914E9AA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r:id="rId9"/>
    <sheet name="grafica de ingresados" sheetId="10" r:id="rId10"/>
    <sheet name="grafica t acto selecc" sheetId="11" state="hidden" r:id="rId11"/>
    <sheet name="Fallados y en tramite" sheetId="12" r:id="rId12"/>
    <sheet name="instituciones" sheetId="13" r:id="rId13"/>
    <sheet name="grafica de fallados y tramite" sheetId="14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6" l="1"/>
  <c r="D10" i="16" s="1"/>
  <c r="C10" i="16"/>
  <c r="G54" i="13"/>
  <c r="F54" i="13"/>
  <c r="F18" i="12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5" i="9"/>
  <c r="D25" i="9"/>
  <c r="D20" i="8"/>
  <c r="C20" i="8"/>
  <c r="F21" i="7"/>
  <c r="D21" i="7"/>
  <c r="C21" i="7"/>
  <c r="I19" i="7"/>
  <c r="H17" i="7"/>
  <c r="I17" i="7" s="1"/>
  <c r="I15" i="7"/>
  <c r="H15" i="7"/>
  <c r="H21" i="7" s="1"/>
  <c r="G15" i="7"/>
  <c r="G21" i="7" s="1"/>
  <c r="E21" i="6"/>
  <c r="D21" i="6"/>
  <c r="C21" i="6"/>
  <c r="D198" i="5"/>
  <c r="E197" i="5"/>
  <c r="E194" i="5"/>
  <c r="E198" i="5" s="1"/>
  <c r="E40" i="5"/>
  <c r="C201" i="4"/>
  <c r="E200" i="4"/>
  <c r="E201" i="4" s="1"/>
  <c r="E195" i="4"/>
  <c r="E177" i="4"/>
  <c r="E121" i="4"/>
  <c r="E110" i="4"/>
  <c r="E16" i="4"/>
  <c r="E11" i="4"/>
  <c r="C204" i="3"/>
  <c r="E203" i="3"/>
  <c r="E84" i="3"/>
  <c r="E52" i="3"/>
  <c r="E204" i="3" s="1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C56" i="1"/>
  <c r="D55" i="1" s="1"/>
  <c r="D50" i="1"/>
  <c r="D49" i="1"/>
  <c r="C44" i="1"/>
  <c r="D53" i="1" s="1"/>
  <c r="D39" i="1"/>
  <c r="C39" i="1"/>
  <c r="D26" i="1"/>
  <c r="C26" i="1"/>
  <c r="D24" i="1"/>
  <c r="D22" i="1"/>
  <c r="D20" i="1"/>
  <c r="C16" i="1"/>
  <c r="D12" i="1" s="1"/>
  <c r="D14" i="1"/>
  <c r="D46" i="1" l="1"/>
  <c r="D47" i="1"/>
  <c r="D44" i="1"/>
  <c r="D45" i="1"/>
  <c r="D10" i="1"/>
  <c r="D16" i="1" s="1"/>
  <c r="D48" i="1"/>
  <c r="D51" i="1"/>
  <c r="D52" i="1"/>
  <c r="D54" i="1"/>
  <c r="D56" i="1" l="1"/>
</calcChain>
</file>

<file path=xl/sharedStrings.xml><?xml version="1.0" encoding="utf-8"?>
<sst xmlns="http://schemas.openxmlformats.org/spreadsheetml/2006/main" count="3263" uniqueCount="295">
  <si>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</si>
  <si>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</si>
  <si>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</si>
  <si>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</si>
  <si>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</si>
  <si>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</si>
  <si>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</si>
  <si>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</si>
  <si>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</si>
  <si>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</si>
  <si>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</si>
  <si>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</si>
  <si>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</si>
  <si>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</si>
  <si>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</si>
  <si>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</si>
  <si>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</si>
  <si>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</si>
  <si>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</si>
  <si>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</si>
  <si>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</si>
  <si>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</si>
  <si>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</si>
  <si>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</si>
  <si>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</si>
  <si>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</si>
  <si>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</si>
  <si>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</si>
  <si>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</si>
  <si>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</si>
  <si>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</si>
  <si>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</si>
  <si>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</si>
  <si>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</si>
  <si>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</si>
  <si>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</si>
  <si>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</si>
  <si>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</si>
  <si>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</si>
  <si>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</si>
  <si>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</si>
  <si>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</si>
  <si>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</si>
  <si>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</si>
  <si>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</si>
  <si>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</si>
  <si>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</si>
  <si>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</si>
  <si>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</si>
  <si>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</si>
  <si>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</si>
  <si>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</si>
  <si>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</si>
  <si>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</si>
  <si>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</si>
  <si>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</si>
  <si>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</si>
  <si>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</si>
  <si>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</si>
  <si>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</si>
  <si>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</si>
  <si>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</si>
  <si>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</si>
  <si>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</si>
  <si>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</si>
  <si>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</si>
  <si>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</si>
  <si>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</si>
  <si>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</si>
  <si>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</si>
  <si>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</si>
  <si>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</si>
  <si>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</si>
  <si>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</si>
  <si>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</si>
  <si>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</si>
  <si>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</si>
  <si>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</si>
  <si>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</si>
  <si>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</si>
  <si>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</si>
  <si>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</si>
  <si>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</si>
  <si>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</si>
  <si>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</si>
  <si>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</si>
  <si>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</si>
  <si>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</si>
  <si>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</si>
  <si>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</si>
  <si>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</si>
  <si>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</si>
  <si>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</si>
  <si>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</si>
  <si>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</si>
  <si>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</si>
  <si>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</si>
  <si>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</si>
  <si>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</si>
  <si>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</si>
  <si>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</si>
  <si>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</si>
  <si>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</si>
  <si>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</si>
  <si>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</si>
  <si>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</si>
  <si>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</si>
  <si>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</si>
  <si>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</si>
  <si>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</si>
  <si>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</si>
  <si>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</si>
  <si>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</si>
  <si>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</si>
  <si>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</si>
  <si>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</si>
  <si>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</si>
  <si>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</si>
  <si>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</si>
  <si>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</si>
  <si>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</si>
  <si>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</si>
  <si>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</si>
  <si>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</si>
  <si>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</si>
  <si>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</si>
  <si>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</si>
  <si>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</si>
  <si>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</si>
  <si>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</si>
  <si>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</si>
  <si>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</si>
  <si>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</si>
  <si>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</si>
  <si>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</si>
  <si>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</si>
  <si>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</si>
  <si>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</si>
  <si>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</si>
  <si>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</si>
  <si>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</si>
  <si>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</si>
  <si>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</si>
  <si>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</si>
  <si>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</si>
  <si>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</si>
  <si>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</si>
  <si>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</si>
  <si>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</si>
  <si>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</si>
  <si>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</si>
  <si>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</si>
  <si>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</si>
  <si>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</si>
  <si>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</si>
  <si>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</si>
  <si>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</si>
  <si>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</si>
  <si>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</si>
  <si>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</si>
  <si>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</si>
  <si>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</si>
  <si>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</si>
  <si>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</si>
  <si>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</si>
  <si>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</si>
  <si>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</si>
  <si>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</si>
  <si>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</si>
  <si>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</si>
  <si>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</si>
  <si>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</si>
  <si>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</si>
  <si>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</si>
  <si>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</si>
  <si>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</si>
  <si>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</si>
  <si>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</si>
  <si>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</si>
  <si>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</si>
  <si>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</si>
  <si>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</si>
  <si>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</si>
  <si>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</si>
  <si>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</si>
  <si>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</si>
  <si>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</si>
  <si>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</si>
  <si>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</si>
  <si>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</si>
  <si>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>del 01 Enero al 30 de Junio de 2024</t>
  </si>
  <si>
    <t>De Impugnación</t>
  </si>
  <si>
    <t>De Apelación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</si>
  <si>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</si>
  <si>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</si>
  <si>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</si>
  <si>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</si>
  <si>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</si>
  <si>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</si>
  <si>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</si>
  <si>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</si>
  <si>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</si>
  <si>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</si>
  <si>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</si>
  <si>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</si>
  <si>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</si>
  <si>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 xml:space="preserve">       del  01 de Enero al 30 de Junio  de 2024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</si>
  <si>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</si>
  <si>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</si>
  <si>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</si>
  <si>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</si>
  <si>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</si>
  <si>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</si>
  <si>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</si>
  <si>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</si>
  <si>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</si>
  <si>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</si>
  <si>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</si>
  <si>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</si>
  <si>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</si>
  <si>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</si>
  <si>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</si>
  <si>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del 01 Enero al 30 de Junio 2024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</si>
  <si>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</si>
  <si>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</si>
  <si>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</si>
  <si>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30 de Junio de 2024</t>
  </si>
  <si>
    <t>Entidad</t>
  </si>
  <si>
    <t>AEROPUERTO INTERNACIONAL DE TOCUMEN, S.A.</t>
  </si>
  <si>
    <t>AUTORIDAD NACIONAL DE DESCENTRALIZACIÓN</t>
  </si>
  <si>
    <t>AUTORIDAD NACIONAL DE LOS SERVICIOS PÚBLICOS (ASEP)</t>
  </si>
  <si>
    <t>AUTORIDAD DE TRÁNSITO Y TRANSPORTE TERRESTRE</t>
  </si>
  <si>
    <t>BANCO NACIONAL DE PANAMÁ</t>
  </si>
  <si>
    <t>BENEMÉRITO CUERPO DE BOMBEROS DE LA REPÚBLICA DE PANAMÁ</t>
  </si>
  <si>
    <t>CENTRO NACIONAL DE METROLOGÍA DE PANAMÁ AIP</t>
  </si>
  <si>
    <t>CONTRALORÍA GENERAL DE LA REPÚBLICA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</si>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</sst>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0" x14ac:knownFonts="1">
    <font>
      <sz val="11"/>
      <color theme="1"/>
      <name val="Calibri"/>
      <scheme val="minor"/>
    </font>
    <font>
      <sz val="10"/>
      <color theme="1"/>
      <name val="Arial"/>
    </font>
    <font>
      <sz val="14"/>
      <color theme="1"/>
      <name val="Calibri"/>
      <scheme val="minor"/>
    </font>
    <font>
      <b/>
      <sz val="14"/>
      <color rgb="FF002060"/>
      <name val="Calibri"/>
      <scheme val="minor"/>
    </font>
    <font>
      <sz val="14"/>
      <color rgb="FF002060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1"/>
      <color rgb="FF002060"/>
      <name val="Calibri"/>
      <scheme val="minor"/>
    </font>
    <font>
      <b/>
      <sz val="10"/>
      <color rgb="FF002060"/>
      <name val="Arial"/>
    </font>
    <font>
      <sz val="10"/>
      <color rgb="FF002060"/>
      <name val="Arial"/>
    </font>
    <font>
      <sz val="10"/>
      <name val="Arial"/>
    </font>
    <font>
      <b/>
      <sz val="10"/>
      <color theme="1"/>
      <name val="Arial"/>
    </font>
    <font>
      <b/>
      <sz val="11"/>
      <color theme="1"/>
      <name val="Calibri"/>
      <scheme val="minor"/>
    </font>
    <font>
      <sz val="24"/>
      <color theme="1"/>
      <name val="Cambria"/>
      <scheme val="major"/>
    </font>
    <font>
      <b/>
      <sz val="24"/>
      <color rgb="FF002060"/>
      <name val="Cambria"/>
      <scheme val="major"/>
    </font>
    <font>
      <sz val="24"/>
      <color rgb="FF002060"/>
      <name val="Cambria"/>
      <scheme val="major"/>
    </font>
    <font>
      <b/>
      <sz val="24"/>
      <name val="Cambria"/>
      <scheme val="major"/>
    </font>
    <font>
      <sz val="24"/>
      <name val="Cambria"/>
      <scheme val="major"/>
    </font>
    <font>
      <b/>
      <sz val="24"/>
      <color theme="0"/>
      <name val="Cambria"/>
      <scheme val="major"/>
    </font>
    <font>
      <b/>
      <sz val="22"/>
      <color theme="0"/>
      <name val="Cambria"/>
      <scheme val="major"/>
    </font>
    <font>
      <b/>
      <sz val="20"/>
      <color theme="0"/>
      <name val="Cambria"/>
      <scheme val="major"/>
    </font>
    <font>
      <b/>
      <sz val="20"/>
      <color theme="3" tint="-0.249977111117893"/>
      <name val="Cambria"/>
      <scheme val="major"/>
    </font>
    <font>
      <b/>
      <sz val="20"/>
      <color theme="3" tint="-0.249977111117893"/>
      <name val="Arial"/>
    </font>
    <font>
      <sz val="20"/>
      <color theme="3" tint="-0.249977111117893"/>
      <name val="Arial"/>
    </font>
    <font>
      <b/>
      <sz val="24"/>
      <color theme="1"/>
      <name val="Cambria"/>
      <scheme val="major"/>
    </font>
    <font>
      <b/>
      <sz val="14"/>
      <color rgb="FF002060"/>
      <name val="Cambria"/>
      <scheme val="major"/>
    </font>
    <font>
      <sz val="14"/>
      <color rgb="FF002060"/>
      <name val="Cambria"/>
      <scheme val="major"/>
    </font>
    <font>
      <sz val="22"/>
      <color theme="1"/>
      <name val="Cambria"/>
      <scheme val="major"/>
    </font>
    <font>
      <b/>
      <sz val="14"/>
      <color theme="1"/>
      <name val="Cambria"/>
      <scheme val="major"/>
    </font>
    <font>
      <b/>
      <sz val="10"/>
      <color theme="1"/>
      <name val="Cambria"/>
      <scheme val="major"/>
    </font>
    <font>
      <b/>
      <sz val="11"/>
      <color theme="1"/>
      <name val="Cambria"/>
      <scheme val="major"/>
    </font>
    <font>
      <b/>
      <sz val="9"/>
      <color theme="1"/>
      <name val="Cambria"/>
      <scheme val="major"/>
    </font>
    <font>
      <sz val="9"/>
      <color theme="1"/>
      <name val="Cambria"/>
      <scheme val="major"/>
    </font>
    <font>
      <sz val="14"/>
      <color rgb="FF002060"/>
      <name val="Arial"/>
    </font>
    <font>
      <b/>
      <sz val="14"/>
      <color rgb="FF002060"/>
      <name val="Arial"/>
    </font>
    <font>
      <b/>
      <sz val="24"/>
      <color rgb="FF002060"/>
      <name val="Arial"/>
    </font>
    <font>
      <sz val="23"/>
      <color rgb="FF002060"/>
      <name val="Arial"/>
    </font>
    <font>
      <sz val="24"/>
      <color rgb="FF002060"/>
      <name val="Arial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</fills>
  <borders count="4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9" fillId="0" borderId="0" applyFont="0" applyFill="0" applyBorder="0" applyProtection="0"/>
  </cellStyleXfs>
  <cellXfs count="31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left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6" borderId="39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1" xfId="0" applyFont="1" applyFill="1" applyBorder="1" applyAlignment="1">
      <alignment horizontal="center"/>
    </xf>
    <xf numFmtId="0" fontId="17" fillId="6" borderId="41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9" borderId="42" xfId="0" applyFont="1" applyFill="1" applyBorder="1"/>
    <xf numFmtId="0" fontId="17" fillId="9" borderId="16" xfId="0" applyFont="1" applyFill="1" applyBorder="1" applyAlignment="1">
      <alignment horizontal="center"/>
    </xf>
    <xf numFmtId="10" fontId="17" fillId="9" borderId="17" xfId="0" applyNumberFormat="1" applyFont="1" applyFill="1" applyBorder="1" applyAlignment="1">
      <alignment horizontal="center"/>
    </xf>
    <xf numFmtId="164" fontId="17" fillId="9" borderId="17" xfId="0" applyNumberFormat="1" applyFont="1" applyFill="1" applyBorder="1" applyAlignment="1">
      <alignment horizontal="right"/>
    </xf>
    <xf numFmtId="0" fontId="18" fillId="6" borderId="41" xfId="0" applyFont="1" applyFill="1" applyBorder="1"/>
    <xf numFmtId="0" fontId="17" fillId="9" borderId="41" xfId="0" applyFont="1" applyFill="1" applyBorder="1"/>
    <xf numFmtId="0" fontId="17" fillId="9" borderId="14" xfId="0" applyFont="1" applyFill="1" applyBorder="1" applyAlignment="1">
      <alignment horizontal="center"/>
    </xf>
    <xf numFmtId="10" fontId="17" fillId="9" borderId="15" xfId="0" applyNumberFormat="1" applyFont="1" applyFill="1" applyBorder="1" applyAlignment="1">
      <alignment horizontal="center"/>
    </xf>
    <xf numFmtId="164" fontId="17" fillId="9" borderId="15" xfId="0" applyNumberFormat="1" applyFont="1" applyFill="1" applyBorder="1" applyAlignment="1">
      <alignment horizontal="right"/>
    </xf>
    <xf numFmtId="0" fontId="17" fillId="5" borderId="41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0" borderId="14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/>
    </xf>
    <xf numFmtId="172" fontId="29" fillId="10" borderId="15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172" fontId="30" fillId="0" borderId="2" xfId="0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center" vertical="center"/>
    </xf>
    <xf numFmtId="172" fontId="32" fillId="0" borderId="17" xfId="0" applyNumberFormat="1" applyFont="1" applyBorder="1" applyAlignment="1">
      <alignment horizontal="center" vertical="center"/>
    </xf>
    <xf numFmtId="0" fontId="33" fillId="0" borderId="0" xfId="0" applyFont="1"/>
    <xf numFmtId="0" fontId="32" fillId="6" borderId="41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center" vertical="center"/>
    </xf>
    <xf numFmtId="172" fontId="32" fillId="6" borderId="13" xfId="0" applyNumberFormat="1" applyFont="1" applyFill="1" applyBorder="1" applyAlignment="1">
      <alignment horizontal="center" vertical="center"/>
    </xf>
    <xf numFmtId="0" fontId="32" fillId="9" borderId="41" xfId="0" applyFont="1" applyFill="1" applyBorder="1" applyAlignment="1">
      <alignment horizontal="left" vertical="center" wrapText="1"/>
    </xf>
    <xf numFmtId="0" fontId="32" fillId="9" borderId="14" xfId="0" applyFont="1" applyFill="1" applyBorder="1" applyAlignment="1">
      <alignment horizontal="center" vertical="center"/>
    </xf>
    <xf numFmtId="172" fontId="32" fillId="9" borderId="13" xfId="0" applyNumberFormat="1" applyFont="1" applyFill="1" applyBorder="1" applyAlignment="1">
      <alignment horizontal="center" vertical="center"/>
    </xf>
    <xf numFmtId="0" fontId="30" fillId="6" borderId="41" xfId="0" applyFont="1" applyFill="1" applyBorder="1" applyAlignment="1">
      <alignment horizontal="left" vertical="center" wrapText="1"/>
    </xf>
    <xf numFmtId="172" fontId="32" fillId="6" borderId="15" xfId="0" applyNumberFormat="1" applyFont="1" applyFill="1" applyBorder="1" applyAlignment="1">
      <alignment horizontal="left" vertical="center"/>
    </xf>
    <xf numFmtId="0" fontId="32" fillId="0" borderId="41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172" fontId="32" fillId="0" borderId="15" xfId="0" applyNumberFormat="1" applyFont="1" applyBorder="1" applyAlignment="1">
      <alignment horizontal="left" vertical="center"/>
    </xf>
    <xf numFmtId="172" fontId="32" fillId="9" borderId="15" xfId="0" applyNumberFormat="1" applyFont="1" applyFill="1" applyBorder="1" applyAlignment="1">
      <alignment horizontal="left" vertical="center"/>
    </xf>
    <xf numFmtId="0" fontId="32" fillId="9" borderId="25" xfId="0" applyFont="1" applyFill="1" applyBorder="1" applyAlignment="1">
      <alignment horizontal="left" vertical="center" wrapText="1"/>
    </xf>
    <xf numFmtId="0" fontId="32" fillId="9" borderId="36" xfId="0" applyFont="1" applyFill="1" applyBorder="1" applyAlignment="1">
      <alignment horizontal="center" vertical="center"/>
    </xf>
    <xf numFmtId="172" fontId="32" fillId="9" borderId="37" xfId="0" applyNumberFormat="1" applyFont="1" applyFill="1" applyBorder="1" applyAlignment="1">
      <alignment horizontal="left" vertical="center"/>
    </xf>
    <xf numFmtId="0" fontId="32" fillId="6" borderId="25" xfId="0" applyFont="1" applyFill="1" applyBorder="1" applyAlignment="1">
      <alignment horizontal="left" vertical="center" wrapText="1"/>
    </xf>
    <xf numFmtId="0" fontId="32" fillId="6" borderId="36" xfId="0" applyFont="1" applyFill="1" applyBorder="1" applyAlignment="1">
      <alignment horizontal="center" vertical="center"/>
    </xf>
    <xf numFmtId="172" fontId="32" fillId="6" borderId="37" xfId="0" applyNumberFormat="1" applyFont="1" applyFill="1" applyBorder="1" applyAlignment="1">
      <alignment horizontal="left" vertical="center"/>
    </xf>
    <xf numFmtId="0" fontId="32" fillId="6" borderId="42" xfId="0" applyFont="1" applyFill="1" applyBorder="1" applyAlignment="1">
      <alignment horizontal="left" vertical="center" wrapText="1"/>
    </xf>
    <xf numFmtId="0" fontId="32" fillId="6" borderId="16" xfId="0" applyFont="1" applyFill="1" applyBorder="1" applyAlignment="1">
      <alignment horizontal="center" vertical="center"/>
    </xf>
    <xf numFmtId="172" fontId="32" fillId="6" borderId="17" xfId="0" applyNumberFormat="1" applyFont="1" applyFill="1" applyBorder="1" applyAlignment="1">
      <alignment horizontal="left" vertical="center"/>
    </xf>
    <xf numFmtId="0" fontId="32" fillId="6" borderId="41" xfId="0" applyFont="1" applyFill="1" applyBorder="1" applyAlignment="1">
      <alignment vertical="center" wrapText="1"/>
    </xf>
    <xf numFmtId="172" fontId="32" fillId="6" borderId="15" xfId="0" applyNumberFormat="1" applyFont="1" applyFill="1" applyBorder="1" applyAlignment="1">
      <alignment horizontal="right" vertical="center"/>
    </xf>
    <xf numFmtId="4" fontId="28" fillId="0" borderId="0" xfId="0" applyNumberFormat="1" applyFont="1"/>
    <xf numFmtId="0" fontId="32" fillId="6" borderId="43" xfId="0" applyFont="1" applyFill="1" applyBorder="1" applyAlignment="1">
      <alignment vertical="center" wrapText="1"/>
    </xf>
    <xf numFmtId="0" fontId="32" fillId="6" borderId="18" xfId="0" applyFont="1" applyFill="1" applyBorder="1" applyAlignment="1">
      <alignment horizontal="center" vertical="center"/>
    </xf>
    <xf numFmtId="172" fontId="32" fillId="6" borderId="19" xfId="0" applyNumberFormat="1" applyFont="1" applyFill="1" applyBorder="1" applyAlignment="1">
      <alignment horizontal="right" vertical="center"/>
    </xf>
    <xf numFmtId="0" fontId="29" fillId="10" borderId="43" xfId="0" applyFont="1" applyFill="1" applyBorder="1"/>
    <xf numFmtId="0" fontId="32" fillId="10" borderId="18" xfId="0" applyFont="1" applyFill="1" applyBorder="1" applyAlignment="1">
      <alignment horizontal="center"/>
    </xf>
    <xf numFmtId="172" fontId="32" fillId="10" borderId="19" xfId="0" applyNumberFormat="1" applyFont="1" applyFill="1" applyBorder="1" applyAlignment="1">
      <alignment horizontal="right"/>
    </xf>
    <xf numFmtId="0" fontId="30" fillId="0" borderId="0" xfId="0" applyFont="1"/>
    <xf numFmtId="165" fontId="14" fillId="0" borderId="0" xfId="0" applyNumberFormat="1" applyFont="1"/>
    <xf numFmtId="0" fontId="34" fillId="0" borderId="0" xfId="0" applyFont="1"/>
    <xf numFmtId="0" fontId="35" fillId="0" borderId="0" xfId="0" applyFont="1" applyAlignment="1">
      <alignment horizontal="center"/>
    </xf>
    <xf numFmtId="164" fontId="34" fillId="0" borderId="0" xfId="0" applyNumberFormat="1" applyFont="1" applyAlignment="1">
      <alignment horizontal="right"/>
    </xf>
    <xf numFmtId="0" fontId="35" fillId="2" borderId="1" xfId="0" applyFont="1" applyFill="1" applyBorder="1" applyAlignment="1">
      <alignment horizontal="center" vertical="center"/>
    </xf>
    <xf numFmtId="164" fontId="35" fillId="2" borderId="1" xfId="0" applyNumberFormat="1" applyFont="1" applyFill="1" applyBorder="1" applyAlignment="1">
      <alignment horizontal="center" wrapText="1"/>
    </xf>
    <xf numFmtId="0" fontId="35" fillId="4" borderId="1" xfId="0" applyFont="1" applyFill="1" applyBorder="1"/>
    <xf numFmtId="0" fontId="35" fillId="4" borderId="1" xfId="0" applyFont="1" applyFill="1" applyBorder="1" applyAlignment="1">
      <alignment horizontal="center"/>
    </xf>
    <xf numFmtId="164" fontId="35" fillId="4" borderId="1" xfId="0" applyNumberFormat="1" applyFont="1" applyFill="1" applyBorder="1" applyAlignment="1">
      <alignment horizontal="right"/>
    </xf>
    <xf numFmtId="164" fontId="34" fillId="0" borderId="0" xfId="0" applyNumberFormat="1" applyFont="1"/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center"/>
    </xf>
    <xf numFmtId="173" fontId="34" fillId="0" borderId="1" xfId="0" applyNumberFormat="1" applyFont="1" applyBorder="1" applyAlignment="1">
      <alignment horizontal="right"/>
    </xf>
    <xf numFmtId="0" fontId="34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40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30 de JUNIO 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7729999999999997E-2"/>
          <c:y val="0.28044999999999998"/>
          <c:w val="0.88861999999999997"/>
          <c:h val="0.63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CE-4179-A51B-77788A19CF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13CE-4179-A51B-77788A19CFCB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3CE-4179-A51B-77788A19CFCB}"/>
              </c:ext>
            </c:extLst>
          </c:dPt>
          <c:dLbls>
            <c:dLbl>
              <c:idx val="0"/>
              <c:layout>
                <c:manualLayout>
                  <c:x val="0.19547999999999999"/>
                  <c:y val="-1.7659999999999999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=82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81.19%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13CE-4179-A51B-77788A19CFCB}"/>
                </c:ext>
              </c:extLst>
            </c:dLbl>
            <c:dLbl>
              <c:idx val="1"/>
              <c:layout>
                <c:manualLayout>
                  <c:x val="-0.10739"/>
                  <c:y val="8.7050000000000002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</a:t>
                    </a:r>
                    <a:r>
                      <a:rPr lang="en-US"/>
                      <a:t>19</a:t>
                    </a:r>
                    <a:endParaRPr lang="en-US" sz="1600" b="1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18.81%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13CE-4179-A51B-77788A19CFCB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9" tIns="19049" rIns="38099" bIns="19049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13CE-4179-A51B-77788A19C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9" tIns="19049" rIns="38099" bIns="19049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82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CE-4179-A51B-77788A19CFCB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10525123" cy="6940549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2-4276-9DEA-94C5FB492606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2-4276-9DEA-94C5FB492606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42-4276-9DEA-94C5FB492606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42-4276-9DEA-94C5FB492606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42-4276-9DEA-94C5FB492606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42-4276-9DEA-94C5FB492606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42-4276-9DEA-94C5FB492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1643536.28</c:v>
                </c:pt>
                <c:pt idx="3">
                  <c:v>0</c:v>
                </c:pt>
                <c:pt idx="4">
                  <c:v>0</c:v>
                </c:pt>
                <c:pt idx="5">
                  <c:v>7514915.6399999997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42-4276-9DEA-94C5FB49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Junio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718092596478749"/>
          <c:y val="1.7464063122140692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31DE-4B3C-B9A1-85BA7115B150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31DE-4B3C-B9A1-85BA7115B150}"/>
              </c:ext>
            </c:extLst>
          </c:dPt>
          <c:dLbls>
            <c:dLbl>
              <c:idx val="0"/>
              <c:layout>
                <c:manualLayout>
                  <c:x val="0"/>
                  <c:y val="5.63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=73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72.27%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31DE-4B3C-B9A1-85BA7115B150}"/>
                </c:ext>
              </c:extLst>
            </c:dLbl>
            <c:dLbl>
              <c:idx val="1"/>
              <c:layout>
                <c:manualLayout>
                  <c:x val="-3.7827E-2"/>
                  <c:y val="-2.622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=28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27.73 %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1DE-4B3C-B9A1-85BA7115B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E-4B3C-B9A1-85BA7115B1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"/>
          <c:y val="0.9037230000000000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ADD-4735-A77E-5B2C47E87CD4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ADD-4735-A77E-5B2C47E87CD4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DD-4735-A77E-5B2C47E87CD4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D-4735-A77E-5B2C47E87CD4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DD-4735-A77E-5B2C47E87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DD-4735-A77E-5B2C47E87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649320" y="397249"/>
          <a:ext cx="1990164" cy="15357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1940B20D-4B0F-8B34-5AAA-1EE1B4EACCD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495298</xdr:colOff>
      <xdr:row>38</xdr:row>
      <xdr:rowOff>63499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CA1B9969-53F6-93B5-810E-E638B68436A6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B/.104,999,106.34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101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3" t="s">
        <v>0</v>
      </c>
      <c r="C1" s="293"/>
      <c r="D1" s="293"/>
      <c r="E1" s="293"/>
    </row>
    <row r="2" spans="2:5" x14ac:dyDescent="0.3">
      <c r="B2" s="293" t="s">
        <v>1</v>
      </c>
      <c r="C2" s="293"/>
      <c r="D2" s="293"/>
      <c r="E2" s="293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94"/>
      <c r="C40" s="294"/>
      <c r="D40" s="294"/>
      <c r="E40" s="294"/>
    </row>
    <row r="41" spans="2:5" x14ac:dyDescent="0.3">
      <c r="B41" s="294"/>
      <c r="C41" s="294"/>
      <c r="D41" s="294"/>
      <c r="E41" s="294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U36" sqref="U3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82</v>
      </c>
    </row>
    <row r="2" spans="1:4" x14ac:dyDescent="0.25">
      <c r="A2" t="s">
        <v>219</v>
      </c>
      <c r="B2">
        <v>19</v>
      </c>
    </row>
    <row r="3" spans="1:4" x14ac:dyDescent="0.25">
      <c r="D3" s="209"/>
    </row>
    <row r="4" spans="1:4" x14ac:dyDescent="0.25">
      <c r="D4" s="209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09" t="e">
        <f t="shared" ref="C2:C3" si="1">+'tipo de acto'!#REF!</f>
        <v>#REF!</v>
      </c>
    </row>
    <row r="3" spans="2:3" x14ac:dyDescent="0.25">
      <c r="B3" t="e">
        <f t="shared" si="0"/>
        <v>#REF!</v>
      </c>
      <c r="C3" s="209" t="e">
        <f t="shared" si="1"/>
        <v>#REF!</v>
      </c>
    </row>
    <row r="4" spans="2:3" x14ac:dyDescent="0.25">
      <c r="B4" t="str">
        <f>+'tipo de acto'!B11</f>
        <v>Contratación Menor</v>
      </c>
      <c r="C4" s="209">
        <f>+'tipo de acto'!E11</f>
        <v>1643536.28</v>
      </c>
    </row>
    <row r="5" spans="2:3" x14ac:dyDescent="0.25">
      <c r="B5" t="e">
        <f t="shared" ref="B5:B6" si="2">+'tipo de acto'!#REF!</f>
        <v>#REF!</v>
      </c>
      <c r="C5" s="209" t="e">
        <f t="shared" ref="C5:C6" si="3">+'tipo de acto'!#REF!</f>
        <v>#REF!</v>
      </c>
    </row>
    <row r="6" spans="2:3" x14ac:dyDescent="0.25">
      <c r="B6" t="e">
        <f t="shared" si="2"/>
        <v>#REF!</v>
      </c>
      <c r="C6" s="209" t="e">
        <f t="shared" si="3"/>
        <v>#REF!</v>
      </c>
    </row>
    <row r="7" spans="2:3" x14ac:dyDescent="0.25">
      <c r="B7" t="str">
        <f>+'tipo de acto'!B15</f>
        <v>Licitación por Mejor Valor</v>
      </c>
      <c r="C7" s="209">
        <f>+'tipo de acto'!E13</f>
        <v>7514915.6399999997</v>
      </c>
    </row>
    <row r="8" spans="2:3" x14ac:dyDescent="0.25">
      <c r="B8" t="e">
        <f>+'tipo de acto'!#REF!</f>
        <v>#REF!</v>
      </c>
      <c r="C8" s="209" t="e">
        <f>+'tipo de acto'!#REF!</f>
        <v>#REF!</v>
      </c>
    </row>
    <row r="9" spans="2:3" x14ac:dyDescent="0.25">
      <c r="C9" s="209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workbookViewId="0">
      <selection activeCell="J15" sqref="J15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10"/>
      <c r="D3" s="163"/>
      <c r="E3" s="163"/>
      <c r="F3" s="163"/>
      <c r="G3" s="163"/>
    </row>
    <row r="4" spans="3:7" x14ac:dyDescent="0.4">
      <c r="C4" s="210"/>
      <c r="D4" s="163"/>
      <c r="E4" s="163"/>
      <c r="F4" s="163"/>
      <c r="G4" s="163"/>
    </row>
    <row r="5" spans="3:7" x14ac:dyDescent="0.4">
      <c r="C5" s="210"/>
      <c r="D5" s="163"/>
      <c r="E5" s="163"/>
      <c r="F5" s="163"/>
      <c r="G5" s="163"/>
    </row>
    <row r="6" spans="3:7" x14ac:dyDescent="0.4">
      <c r="C6" s="302" t="s">
        <v>220</v>
      </c>
      <c r="D6" s="302"/>
      <c r="E6" s="302"/>
      <c r="F6" s="302"/>
      <c r="G6" s="96"/>
    </row>
    <row r="7" spans="3:7" x14ac:dyDescent="0.4">
      <c r="C7" s="302" t="s">
        <v>221</v>
      </c>
      <c r="D7" s="302"/>
      <c r="E7" s="302"/>
      <c r="F7" s="302"/>
      <c r="G7" s="163"/>
    </row>
    <row r="8" spans="3:7" x14ac:dyDescent="0.4">
      <c r="C8" s="302" t="s">
        <v>222</v>
      </c>
      <c r="D8" s="302"/>
      <c r="E8" s="302"/>
      <c r="F8" s="302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11" t="s">
        <v>207</v>
      </c>
      <c r="D12" s="164" t="s">
        <v>11</v>
      </c>
      <c r="E12" s="165" t="s">
        <v>6</v>
      </c>
      <c r="F12" s="165" t="s">
        <v>38</v>
      </c>
    </row>
    <row r="13" spans="3:7" ht="9.75" customHeight="1" x14ac:dyDescent="0.4">
      <c r="C13" s="212"/>
      <c r="D13" s="110"/>
      <c r="E13" s="213"/>
      <c r="F13" s="214"/>
    </row>
    <row r="14" spans="3:7" ht="42.75" customHeight="1" x14ac:dyDescent="0.4">
      <c r="C14" s="215" t="s">
        <v>25</v>
      </c>
      <c r="D14" s="216">
        <v>73</v>
      </c>
      <c r="E14" s="217">
        <v>0.72270000000000001</v>
      </c>
      <c r="F14" s="218">
        <v>91712123.549999997</v>
      </c>
    </row>
    <row r="15" spans="3:7" ht="9.75" customHeight="1" x14ac:dyDescent="0.4">
      <c r="C15" s="219"/>
      <c r="D15" s="110"/>
      <c r="E15" s="213"/>
      <c r="F15" s="214"/>
    </row>
    <row r="16" spans="3:7" ht="39" customHeight="1" x14ac:dyDescent="0.4">
      <c r="C16" s="220" t="s">
        <v>223</v>
      </c>
      <c r="D16" s="221">
        <v>28</v>
      </c>
      <c r="E16" s="222">
        <v>0.27729999999999999</v>
      </c>
      <c r="F16" s="223">
        <v>13286982.789999999</v>
      </c>
    </row>
    <row r="17" spans="3:10" ht="10.5" customHeight="1" x14ac:dyDescent="0.4">
      <c r="C17" s="212"/>
      <c r="D17" s="110"/>
      <c r="E17" s="213"/>
      <c r="F17" s="214"/>
    </row>
    <row r="18" spans="3:10" ht="38.25" customHeight="1" x14ac:dyDescent="0.4">
      <c r="C18" s="224" t="s">
        <v>10</v>
      </c>
      <c r="D18" s="164">
        <f>SUM(D14:D17)</f>
        <v>101</v>
      </c>
      <c r="E18" s="225">
        <f>SUM(E14:E17)</f>
        <v>1</v>
      </c>
      <c r="F18" s="226">
        <f>SUM(F14:F17)</f>
        <v>104999106.34</v>
      </c>
    </row>
    <row r="19" spans="3:10" x14ac:dyDescent="0.4">
      <c r="C19" s="210"/>
      <c r="D19" s="96"/>
      <c r="E19" s="96"/>
      <c r="F19" s="227"/>
    </row>
    <row r="20" spans="3:10" x14ac:dyDescent="0.4">
      <c r="C20" s="228"/>
      <c r="D20" s="229"/>
      <c r="E20" s="229"/>
      <c r="F20" s="230"/>
    </row>
    <row r="21" spans="3:10" x14ac:dyDescent="0.4">
      <c r="C21" s="228"/>
      <c r="D21" s="229"/>
      <c r="E21" s="229"/>
      <c r="F21" s="230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6"/>
    </row>
    <row r="33" spans="7:10" x14ac:dyDescent="0.4">
      <c r="J33" s="136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72"/>
  <sheetViews>
    <sheetView showGridLines="0" topLeftCell="D41" zoomScale="118" workbookViewId="0">
      <selection activeCell="I58" sqref="I58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14" t="s">
        <v>224</v>
      </c>
      <c r="F6" s="314"/>
      <c r="G6" s="314"/>
      <c r="H6" s="314"/>
    </row>
    <row r="7" spans="5:9" ht="19.5" customHeight="1" x14ac:dyDescent="0.4">
      <c r="E7" s="232" t="s">
        <v>225</v>
      </c>
      <c r="F7" s="232"/>
      <c r="G7" s="233"/>
      <c r="H7" s="233"/>
    </row>
    <row r="8" spans="5:9" ht="18.75" customHeight="1" x14ac:dyDescent="0.4">
      <c r="E8" s="231" t="s">
        <v>226</v>
      </c>
      <c r="F8" s="232"/>
      <c r="G8" s="232"/>
      <c r="H8" s="233"/>
      <c r="I8" s="96"/>
    </row>
    <row r="9" spans="5:9" ht="18.75" customHeight="1" x14ac:dyDescent="0.4">
      <c r="E9" s="231"/>
      <c r="F9" s="233"/>
      <c r="G9" s="233"/>
      <c r="H9" s="233"/>
      <c r="I9" s="96"/>
    </row>
    <row r="10" spans="5:9" ht="9.75" customHeight="1" x14ac:dyDescent="0.4">
      <c r="E10" s="231"/>
      <c r="F10" s="233"/>
      <c r="G10" s="233"/>
      <c r="H10" s="233"/>
      <c r="I10" s="96"/>
    </row>
    <row r="11" spans="5:9" s="234" customFormat="1" ht="21" customHeight="1" x14ac:dyDescent="0.35">
      <c r="E11" s="235" t="s">
        <v>227</v>
      </c>
      <c r="F11" s="236" t="s">
        <v>5</v>
      </c>
      <c r="G11" s="237" t="s">
        <v>38</v>
      </c>
    </row>
    <row r="12" spans="5:9" s="234" customFormat="1" ht="21" customHeight="1" x14ac:dyDescent="0.35">
      <c r="E12" s="238" t="s">
        <v>228</v>
      </c>
      <c r="F12" s="239">
        <v>2</v>
      </c>
      <c r="G12" s="240">
        <v>43016191.359999999</v>
      </c>
    </row>
    <row r="13" spans="5:9" s="234" customFormat="1" ht="21" customHeight="1" x14ac:dyDescent="0.35">
      <c r="E13" s="241" t="s">
        <v>229</v>
      </c>
      <c r="F13" s="242">
        <v>1</v>
      </c>
      <c r="G13" s="243">
        <v>31000</v>
      </c>
    </row>
    <row r="14" spans="5:9" s="234" customFormat="1" ht="31.5" customHeight="1" x14ac:dyDescent="0.35">
      <c r="E14" s="244" t="s">
        <v>230</v>
      </c>
      <c r="F14" s="245">
        <v>1</v>
      </c>
      <c r="G14" s="246">
        <v>40000</v>
      </c>
    </row>
    <row r="15" spans="5:9" s="247" customFormat="1" ht="21" customHeight="1" x14ac:dyDescent="0.2">
      <c r="E15" s="248" t="s">
        <v>231</v>
      </c>
      <c r="F15" s="249">
        <v>1</v>
      </c>
      <c r="G15" s="250">
        <v>285500</v>
      </c>
    </row>
    <row r="16" spans="5:9" s="247" customFormat="1" ht="21" customHeight="1" x14ac:dyDescent="0.2">
      <c r="E16" s="248" t="s">
        <v>232</v>
      </c>
      <c r="F16" s="249">
        <v>1</v>
      </c>
      <c r="G16" s="250">
        <v>3315998.75</v>
      </c>
    </row>
    <row r="17" spans="5:7" s="247" customFormat="1" ht="21" customHeight="1" x14ac:dyDescent="0.2">
      <c r="E17" s="248" t="s">
        <v>233</v>
      </c>
      <c r="F17" s="249">
        <v>2</v>
      </c>
      <c r="G17" s="250">
        <v>101767.7</v>
      </c>
    </row>
    <row r="18" spans="5:7" s="247" customFormat="1" ht="21" customHeight="1" x14ac:dyDescent="0.2">
      <c r="E18" s="251" t="s">
        <v>74</v>
      </c>
      <c r="F18" s="252">
        <v>7</v>
      </c>
      <c r="G18" s="253">
        <v>196148.25</v>
      </c>
    </row>
    <row r="19" spans="5:7" s="247" customFormat="1" ht="21" customHeight="1" x14ac:dyDescent="0.2">
      <c r="E19" s="248" t="s">
        <v>234</v>
      </c>
      <c r="F19" s="249">
        <v>1</v>
      </c>
      <c r="G19" s="250">
        <v>61800</v>
      </c>
    </row>
    <row r="20" spans="5:7" s="247" customFormat="1" ht="21" customHeight="1" x14ac:dyDescent="0.2">
      <c r="E20" s="248" t="s">
        <v>235</v>
      </c>
      <c r="F20" s="249">
        <v>1</v>
      </c>
      <c r="G20" s="250">
        <v>154912.51</v>
      </c>
    </row>
    <row r="21" spans="5:7" s="234" customFormat="1" ht="21.75" customHeight="1" x14ac:dyDescent="0.35">
      <c r="E21" s="254" t="s">
        <v>236</v>
      </c>
      <c r="F21" s="249">
        <v>2</v>
      </c>
      <c r="G21" s="255">
        <v>8204755</v>
      </c>
    </row>
    <row r="22" spans="5:7" s="234" customFormat="1" ht="33.75" customHeight="1" x14ac:dyDescent="0.35">
      <c r="E22" s="248" t="s">
        <v>237</v>
      </c>
      <c r="F22" s="249">
        <v>1</v>
      </c>
      <c r="G22" s="255">
        <v>78000</v>
      </c>
    </row>
    <row r="23" spans="5:7" s="234" customFormat="1" ht="33.75" customHeight="1" x14ac:dyDescent="0.35">
      <c r="E23" s="248" t="s">
        <v>238</v>
      </c>
      <c r="F23" s="249">
        <v>2</v>
      </c>
      <c r="G23" s="255">
        <v>46010</v>
      </c>
    </row>
    <row r="24" spans="5:7" s="234" customFormat="1" ht="33.75" customHeight="1" x14ac:dyDescent="0.35">
      <c r="E24" s="248" t="s">
        <v>239</v>
      </c>
      <c r="F24" s="249">
        <v>1</v>
      </c>
      <c r="G24" s="255">
        <v>298692.64</v>
      </c>
    </row>
    <row r="25" spans="5:7" s="234" customFormat="1" ht="33.75" customHeight="1" x14ac:dyDescent="0.35">
      <c r="E25" s="248" t="s">
        <v>240</v>
      </c>
      <c r="F25" s="249">
        <v>1</v>
      </c>
      <c r="G25" s="255">
        <v>445582.1</v>
      </c>
    </row>
    <row r="26" spans="5:7" s="234" customFormat="1" ht="33.75" customHeight="1" x14ac:dyDescent="0.35">
      <c r="E26" s="248" t="s">
        <v>241</v>
      </c>
      <c r="F26" s="249">
        <v>1</v>
      </c>
      <c r="G26" s="255">
        <v>274664.71999999997</v>
      </c>
    </row>
    <row r="27" spans="5:7" s="234" customFormat="1" ht="33.75" customHeight="1" x14ac:dyDescent="0.35">
      <c r="E27" s="248" t="s">
        <v>242</v>
      </c>
      <c r="F27" s="249">
        <v>2</v>
      </c>
      <c r="G27" s="255">
        <v>209994.89</v>
      </c>
    </row>
    <row r="28" spans="5:7" s="234" customFormat="1" ht="33.75" customHeight="1" x14ac:dyDescent="0.35">
      <c r="E28" s="248" t="s">
        <v>96</v>
      </c>
      <c r="F28" s="249">
        <v>3</v>
      </c>
      <c r="G28" s="255">
        <v>5614557.3399999999</v>
      </c>
    </row>
    <row r="29" spans="5:7" s="234" customFormat="1" ht="33.75" customHeight="1" x14ac:dyDescent="0.35">
      <c r="E29" s="248" t="s">
        <v>243</v>
      </c>
      <c r="F29" s="249">
        <v>4</v>
      </c>
      <c r="G29" s="255">
        <v>615000</v>
      </c>
    </row>
    <row r="30" spans="5:7" s="234" customFormat="1" ht="33.75" customHeight="1" x14ac:dyDescent="0.35">
      <c r="E30" s="248" t="s">
        <v>244</v>
      </c>
      <c r="F30" s="249">
        <v>2</v>
      </c>
      <c r="G30" s="255">
        <v>140969.04999999999</v>
      </c>
    </row>
    <row r="31" spans="5:7" s="234" customFormat="1" ht="33.75" customHeight="1" x14ac:dyDescent="0.35">
      <c r="E31" s="248" t="s">
        <v>245</v>
      </c>
      <c r="F31" s="249">
        <v>1</v>
      </c>
      <c r="G31" s="255">
        <v>6634</v>
      </c>
    </row>
    <row r="32" spans="5:7" s="234" customFormat="1" ht="21.75" customHeight="1" x14ac:dyDescent="0.35">
      <c r="E32" s="256" t="s">
        <v>246</v>
      </c>
      <c r="F32" s="257">
        <v>1</v>
      </c>
      <c r="G32" s="258">
        <v>2379388</v>
      </c>
    </row>
    <row r="33" spans="5:10" s="234" customFormat="1" ht="21.75" customHeight="1" x14ac:dyDescent="0.35">
      <c r="E33" s="256" t="s">
        <v>247</v>
      </c>
      <c r="F33" s="257">
        <v>2</v>
      </c>
      <c r="G33" s="258">
        <v>38800</v>
      </c>
    </row>
    <row r="34" spans="5:10" s="234" customFormat="1" ht="21.75" customHeight="1" x14ac:dyDescent="0.35">
      <c r="E34" s="256" t="s">
        <v>100</v>
      </c>
      <c r="F34" s="257">
        <v>4</v>
      </c>
      <c r="G34" s="258">
        <v>102005.95</v>
      </c>
    </row>
    <row r="35" spans="5:10" s="234" customFormat="1" ht="21.75" customHeight="1" x14ac:dyDescent="0.35">
      <c r="E35" s="251" t="s">
        <v>106</v>
      </c>
      <c r="F35" s="252">
        <v>15</v>
      </c>
      <c r="G35" s="259">
        <v>388860.43</v>
      </c>
    </row>
    <row r="36" spans="5:10" s="234" customFormat="1" ht="21.75" customHeight="1" x14ac:dyDescent="0.35">
      <c r="E36" s="256" t="s">
        <v>248</v>
      </c>
      <c r="F36" s="257">
        <v>1</v>
      </c>
      <c r="G36" s="258">
        <v>50000</v>
      </c>
    </row>
    <row r="37" spans="5:10" s="234" customFormat="1" ht="24" customHeight="1" x14ac:dyDescent="0.35">
      <c r="E37" s="248" t="s">
        <v>110</v>
      </c>
      <c r="F37" s="249">
        <v>2</v>
      </c>
      <c r="G37" s="255">
        <v>2415032.1800000002</v>
      </c>
    </row>
    <row r="38" spans="5:10" s="234" customFormat="1" ht="24" customHeight="1" x14ac:dyDescent="0.35">
      <c r="E38" s="260" t="s">
        <v>112</v>
      </c>
      <c r="F38" s="261">
        <v>14</v>
      </c>
      <c r="G38" s="262">
        <v>29630576.66</v>
      </c>
    </row>
    <row r="39" spans="5:10" s="234" customFormat="1" ht="24" customHeight="1" x14ac:dyDescent="0.35">
      <c r="E39" s="263" t="s">
        <v>249</v>
      </c>
      <c r="F39" s="264">
        <v>3</v>
      </c>
      <c r="G39" s="265">
        <v>217171.75</v>
      </c>
    </row>
    <row r="40" spans="5:10" s="234" customFormat="1" ht="24" customHeight="1" x14ac:dyDescent="0.35">
      <c r="E40" s="263" t="s">
        <v>250</v>
      </c>
      <c r="F40" s="264">
        <v>2</v>
      </c>
      <c r="G40" s="265">
        <v>16302.25</v>
      </c>
    </row>
    <row r="41" spans="5:10" s="234" customFormat="1" ht="24" customHeight="1" x14ac:dyDescent="0.35">
      <c r="E41" s="266" t="s">
        <v>251</v>
      </c>
      <c r="F41" s="267">
        <v>1</v>
      </c>
      <c r="G41" s="268">
        <v>298369.5</v>
      </c>
    </row>
    <row r="42" spans="5:10" s="234" customFormat="1" ht="23.25" customHeight="1" x14ac:dyDescent="0.35">
      <c r="E42" s="269" t="s">
        <v>252</v>
      </c>
      <c r="F42" s="249">
        <v>1</v>
      </c>
      <c r="G42" s="270">
        <v>19000</v>
      </c>
    </row>
    <row r="43" spans="5:10" s="234" customFormat="1" ht="23.25" customHeight="1" x14ac:dyDescent="0.35">
      <c r="E43" s="269" t="s">
        <v>253</v>
      </c>
      <c r="F43" s="249">
        <v>1</v>
      </c>
      <c r="G43" s="270">
        <v>35000</v>
      </c>
    </row>
    <row r="44" spans="5:10" s="234" customFormat="1" ht="23.25" customHeight="1" x14ac:dyDescent="0.35">
      <c r="E44" s="269" t="s">
        <v>254</v>
      </c>
      <c r="F44" s="249">
        <v>1</v>
      </c>
      <c r="G44" s="270">
        <v>41250</v>
      </c>
    </row>
    <row r="45" spans="5:10" s="234" customFormat="1" ht="23.25" customHeight="1" x14ac:dyDescent="0.35">
      <c r="E45" s="269" t="s">
        <v>135</v>
      </c>
      <c r="F45" s="249">
        <v>4</v>
      </c>
      <c r="G45" s="270">
        <v>4032819.31</v>
      </c>
      <c r="J45" s="271"/>
    </row>
    <row r="46" spans="5:10" s="234" customFormat="1" ht="23.25" customHeight="1" x14ac:dyDescent="0.35">
      <c r="E46" s="269" t="s">
        <v>255</v>
      </c>
      <c r="F46" s="249">
        <v>1</v>
      </c>
      <c r="G46" s="270">
        <v>15000</v>
      </c>
    </row>
    <row r="47" spans="5:10" s="234" customFormat="1" ht="23.25" customHeight="1" x14ac:dyDescent="0.35">
      <c r="E47" s="269" t="s">
        <v>256</v>
      </c>
      <c r="F47" s="249">
        <v>2</v>
      </c>
      <c r="G47" s="270">
        <v>382605</v>
      </c>
    </row>
    <row r="48" spans="5:10" s="234" customFormat="1" ht="23.25" customHeight="1" x14ac:dyDescent="0.35">
      <c r="E48" s="272" t="s">
        <v>257</v>
      </c>
      <c r="F48" s="273">
        <v>1</v>
      </c>
      <c r="G48" s="274">
        <v>7800</v>
      </c>
    </row>
    <row r="49" spans="5:8" s="234" customFormat="1" ht="23.25" customHeight="1" x14ac:dyDescent="0.35">
      <c r="E49" s="272" t="s">
        <v>258</v>
      </c>
      <c r="F49" s="273">
        <v>1</v>
      </c>
      <c r="G49" s="274">
        <v>49600</v>
      </c>
    </row>
    <row r="50" spans="5:8" s="234" customFormat="1" ht="23.25" customHeight="1" x14ac:dyDescent="0.35">
      <c r="E50" s="272" t="s">
        <v>259</v>
      </c>
      <c r="F50" s="273">
        <v>1</v>
      </c>
      <c r="G50" s="274">
        <v>200000</v>
      </c>
    </row>
    <row r="51" spans="5:8" s="234" customFormat="1" ht="23.25" customHeight="1" x14ac:dyDescent="0.35">
      <c r="E51" s="272" t="s">
        <v>260</v>
      </c>
      <c r="F51" s="273">
        <v>2</v>
      </c>
      <c r="G51" s="274">
        <v>178568.69</v>
      </c>
    </row>
    <row r="52" spans="5:8" s="234" customFormat="1" ht="23.25" customHeight="1" x14ac:dyDescent="0.35">
      <c r="E52" s="272" t="s">
        <v>261</v>
      </c>
      <c r="F52" s="273">
        <v>1</v>
      </c>
      <c r="G52" s="274">
        <v>22800</v>
      </c>
    </row>
    <row r="53" spans="5:8" s="234" customFormat="1" ht="23.25" customHeight="1" x14ac:dyDescent="0.35">
      <c r="E53" s="272" t="s">
        <v>262</v>
      </c>
      <c r="F53" s="273">
        <v>3</v>
      </c>
      <c r="G53" s="274">
        <v>1339978.31</v>
      </c>
    </row>
    <row r="54" spans="5:8" s="234" customFormat="1" ht="23.25" customHeight="1" x14ac:dyDescent="0.35">
      <c r="E54" s="275" t="s">
        <v>263</v>
      </c>
      <c r="F54" s="276">
        <f>SUM(F12:F53)</f>
        <v>101</v>
      </c>
      <c r="G54" s="277">
        <f>SUM(G12:G53)</f>
        <v>104999106.34</v>
      </c>
    </row>
    <row r="55" spans="5:8" s="234" customFormat="1" ht="23.25" customHeight="1" x14ac:dyDescent="0.4">
      <c r="E55" s="94"/>
      <c r="F55" s="94"/>
      <c r="G55" s="94"/>
    </row>
    <row r="56" spans="5:8" s="234" customFormat="1" ht="21.75" customHeight="1" x14ac:dyDescent="0.4">
      <c r="E56" s="94"/>
      <c r="F56" s="94"/>
      <c r="G56" s="94"/>
    </row>
    <row r="57" spans="5:8" s="234" customFormat="1" ht="24.75" customHeight="1" x14ac:dyDescent="0.4">
      <c r="E57" s="94"/>
      <c r="F57" s="94"/>
      <c r="G57" s="94"/>
    </row>
    <row r="58" spans="5:8" s="234" customFormat="1" ht="24.75" customHeight="1" x14ac:dyDescent="0.4">
      <c r="E58" s="94"/>
      <c r="F58" s="94"/>
      <c r="G58" s="94"/>
    </row>
    <row r="59" spans="5:8" s="234" customFormat="1" ht="24" customHeight="1" x14ac:dyDescent="0.4">
      <c r="E59" s="94"/>
      <c r="F59" s="94"/>
      <c r="G59" s="94"/>
    </row>
    <row r="60" spans="5:8" ht="21.75" customHeight="1" x14ac:dyDescent="0.4"/>
    <row r="61" spans="5:8" ht="24.75" customHeight="1" x14ac:dyDescent="0.4">
      <c r="H61" s="234"/>
    </row>
    <row r="62" spans="5:8" ht="21.75" customHeight="1" x14ac:dyDescent="0.4">
      <c r="H62" s="234"/>
    </row>
    <row r="63" spans="5:8" ht="21.75" customHeight="1" x14ac:dyDescent="0.4">
      <c r="H63" s="234"/>
    </row>
    <row r="64" spans="5:8" ht="21.75" customHeight="1" x14ac:dyDescent="0.4"/>
    <row r="65" spans="9:9" ht="21.75" customHeight="1" x14ac:dyDescent="0.4"/>
    <row r="66" spans="9:9" ht="36" customHeight="1" x14ac:dyDescent="0.4"/>
    <row r="67" spans="9:9" ht="21.75" customHeight="1" x14ac:dyDescent="0.4"/>
    <row r="68" spans="9:9" ht="30" customHeight="1" x14ac:dyDescent="0.4"/>
    <row r="69" spans="9:9" ht="30" customHeight="1" x14ac:dyDescent="0.4"/>
    <row r="70" spans="9:9" ht="21.75" customHeight="1" x14ac:dyDescent="0.4"/>
    <row r="71" spans="9:9" ht="21.75" customHeight="1" x14ac:dyDescent="0.4"/>
    <row r="72" spans="9:9" ht="16.149999999999999" customHeight="1" x14ac:dyDescent="0.4"/>
    <row r="73" spans="9:9" ht="34.5" customHeight="1" x14ac:dyDescent="0.4"/>
    <row r="74" spans="9:9" ht="18.75" customHeight="1" x14ac:dyDescent="0.4"/>
    <row r="75" spans="9:9" ht="18.75" customHeight="1" x14ac:dyDescent="0.4"/>
    <row r="76" spans="9:9" ht="20.25" customHeight="1" x14ac:dyDescent="0.4"/>
    <row r="77" spans="9:9" ht="21.75" customHeight="1" x14ac:dyDescent="0.4">
      <c r="I77" s="278"/>
    </row>
    <row r="78" spans="9:9" ht="21.75" customHeight="1" x14ac:dyDescent="0.4"/>
    <row r="79" spans="9:9" ht="21.75" customHeight="1" x14ac:dyDescent="0.4"/>
    <row r="80" spans="9:9" ht="21.75" customHeight="1" x14ac:dyDescent="0.4"/>
    <row r="81" spans="7:7" ht="21.75" customHeight="1" x14ac:dyDescent="0.4"/>
    <row r="82" spans="7:7" ht="18.75" customHeight="1" x14ac:dyDescent="0.4"/>
    <row r="83" spans="7:7" ht="21.75" customHeight="1" x14ac:dyDescent="0.4"/>
    <row r="84" spans="7:7" ht="21.75" customHeight="1" x14ac:dyDescent="0.4"/>
    <row r="85" spans="7:7" ht="21.75" customHeight="1" x14ac:dyDescent="0.4"/>
    <row r="86" spans="7:7" ht="18" customHeight="1" x14ac:dyDescent="0.4"/>
    <row r="87" spans="7:7" ht="21.75" customHeight="1" x14ac:dyDescent="0.4"/>
    <row r="88" spans="7:7" ht="21.75" customHeight="1" x14ac:dyDescent="0.4"/>
    <row r="89" spans="7:7" ht="20.25" customHeight="1" x14ac:dyDescent="0.4"/>
    <row r="90" spans="7:7" ht="20.25" customHeight="1" x14ac:dyDescent="0.4"/>
    <row r="91" spans="7:7" ht="20.25" customHeight="1" x14ac:dyDescent="0.4"/>
    <row r="92" spans="7:7" ht="20.25" customHeight="1" x14ac:dyDescent="0.4"/>
    <row r="93" spans="7:7" ht="20.25" customHeight="1" x14ac:dyDescent="0.4">
      <c r="G93" s="279"/>
    </row>
    <row r="94" spans="7:7" ht="20.25" customHeight="1" x14ac:dyDescent="0.4">
      <c r="G94" s="279"/>
    </row>
    <row r="95" spans="7:7" ht="20.25" customHeight="1" x14ac:dyDescent="0.4"/>
    <row r="96" spans="7:7" ht="20.25" customHeight="1" x14ac:dyDescent="0.4"/>
    <row r="97" spans="5:5" ht="20.25" customHeight="1" x14ac:dyDescent="0.4"/>
    <row r="98" spans="5:5" ht="20.25" customHeight="1" x14ac:dyDescent="0.4"/>
    <row r="99" spans="5:5" ht="20.25" customHeight="1" x14ac:dyDescent="0.4"/>
    <row r="100" spans="5:5" ht="20.25" customHeight="1" x14ac:dyDescent="0.4">
      <c r="E100" s="95"/>
    </row>
    <row r="101" spans="5:5" ht="20.25" customHeight="1" x14ac:dyDescent="0.4">
      <c r="E101" s="95"/>
    </row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6.25" customHeight="1" x14ac:dyDescent="0.4"/>
    <row r="130" ht="21.75" customHeight="1" x14ac:dyDescent="0.4"/>
    <row r="131" ht="21.75" customHeight="1" x14ac:dyDescent="0.4"/>
    <row r="132" ht="21" customHeight="1" x14ac:dyDescent="0.4"/>
    <row r="133" ht="21" customHeight="1" x14ac:dyDescent="0.4"/>
    <row r="134" ht="21" customHeight="1" x14ac:dyDescent="0.4"/>
    <row r="135" ht="21.75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18.75" customHeight="1" x14ac:dyDescent="0.4"/>
    <row r="152" ht="18.75" customHeight="1" x14ac:dyDescent="0.4"/>
    <row r="153" ht="18.75" customHeight="1" x14ac:dyDescent="0.4"/>
    <row r="154" ht="21.75" customHeight="1" x14ac:dyDescent="0.4"/>
    <row r="155" ht="29.25" customHeight="1" x14ac:dyDescent="0.4"/>
    <row r="169" ht="27.75" customHeight="1" x14ac:dyDescent="0.4"/>
    <row r="170" ht="27.75" customHeight="1" x14ac:dyDescent="0.4"/>
    <row r="171" ht="25.5" customHeight="1" x14ac:dyDescent="0.4"/>
    <row r="172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D34" sqref="D34"/>
    </sheetView>
  </sheetViews>
  <sheetFormatPr baseColWidth="10" defaultRowHeight="15" x14ac:dyDescent="0.25"/>
  <sheetData>
    <row r="1" spans="1:2" x14ac:dyDescent="0.25">
      <c r="A1" t="s">
        <v>264</v>
      </c>
      <c r="B1">
        <v>73</v>
      </c>
    </row>
    <row r="2" spans="1:2" x14ac:dyDescent="0.25">
      <c r="A2" t="s">
        <v>265</v>
      </c>
      <c r="B2">
        <v>28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3" t="s">
        <v>12</v>
      </c>
      <c r="B2" s="129">
        <v>122</v>
      </c>
    </row>
    <row r="3" spans="1:2" ht="30" x14ac:dyDescent="0.4">
      <c r="A3" s="163" t="s">
        <v>13</v>
      </c>
      <c r="B3" s="123">
        <v>58</v>
      </c>
    </row>
    <row r="4" spans="1:2" ht="30" x14ac:dyDescent="0.4">
      <c r="A4" s="163" t="s">
        <v>14</v>
      </c>
      <c r="B4" s="123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0" customWidth="1"/>
    <col min="2" max="2" width="91.28515625" style="280" customWidth="1"/>
    <col min="3" max="3" width="16.28515625" style="281" customWidth="1"/>
    <col min="4" max="4" width="25.85546875" style="282" customWidth="1"/>
    <col min="5" max="5" width="15.42578125" style="280" customWidth="1"/>
    <col min="6" max="6" width="24.7109375" style="280" customWidth="1"/>
    <col min="7" max="7" width="20.140625" style="280" customWidth="1"/>
    <col min="8" max="16384" width="11.42578125" style="280"/>
  </cols>
  <sheetData>
    <row r="5" spans="2:7" ht="30" x14ac:dyDescent="0.4">
      <c r="B5" s="315" t="s">
        <v>186</v>
      </c>
      <c r="C5" s="315"/>
      <c r="D5" s="315"/>
    </row>
    <row r="6" spans="2:7" ht="30" x14ac:dyDescent="0.4">
      <c r="B6" s="315" t="s">
        <v>187</v>
      </c>
      <c r="C6" s="315"/>
      <c r="D6" s="315"/>
    </row>
    <row r="7" spans="2:7" ht="29.25" x14ac:dyDescent="0.4">
      <c r="B7" s="316" t="s">
        <v>47</v>
      </c>
      <c r="C7" s="316"/>
      <c r="D7" s="316"/>
    </row>
    <row r="8" spans="2:7" ht="30" x14ac:dyDescent="0.4">
      <c r="B8" s="317" t="s">
        <v>266</v>
      </c>
      <c r="C8" s="317"/>
      <c r="D8" s="317"/>
    </row>
    <row r="9" spans="2:7" x14ac:dyDescent="0.25">
      <c r="B9" s="283" t="s">
        <v>267</v>
      </c>
      <c r="C9" s="283" t="s">
        <v>5</v>
      </c>
      <c r="D9" s="284" t="s">
        <v>53</v>
      </c>
    </row>
    <row r="10" spans="2:7" x14ac:dyDescent="0.25">
      <c r="B10" s="285" t="s">
        <v>54</v>
      </c>
      <c r="C10" s="286">
        <f>SUM(C11:C68)</f>
        <v>159</v>
      </c>
      <c r="D10" s="287">
        <f>SUM(D11:D68)</f>
        <v>539655982.78999996</v>
      </c>
      <c r="F10" s="288"/>
      <c r="G10" s="288"/>
    </row>
    <row r="11" spans="2:7" x14ac:dyDescent="0.25">
      <c r="B11" s="289" t="s">
        <v>58</v>
      </c>
      <c r="C11" s="290">
        <v>1</v>
      </c>
      <c r="D11" s="291">
        <v>33384</v>
      </c>
      <c r="F11" s="288"/>
      <c r="G11" s="288"/>
    </row>
    <row r="12" spans="2:7" x14ac:dyDescent="0.25">
      <c r="B12" s="289" t="s">
        <v>268</v>
      </c>
      <c r="C12" s="290">
        <v>2</v>
      </c>
      <c r="D12" s="291">
        <v>240000</v>
      </c>
    </row>
    <row r="13" spans="2:7" x14ac:dyDescent="0.25">
      <c r="B13" s="289" t="s">
        <v>269</v>
      </c>
      <c r="C13" s="290">
        <v>1</v>
      </c>
      <c r="D13" s="291">
        <v>25011.25</v>
      </c>
    </row>
    <row r="14" spans="2:7" x14ac:dyDescent="0.25">
      <c r="B14" s="289" t="s">
        <v>270</v>
      </c>
      <c r="C14" s="290">
        <v>2</v>
      </c>
      <c r="D14" s="291">
        <f>150000+18000000</f>
        <v>18150000</v>
      </c>
    </row>
    <row r="15" spans="2:7" x14ac:dyDescent="0.25">
      <c r="B15" s="289" t="s">
        <v>271</v>
      </c>
      <c r="C15" s="290">
        <v>1</v>
      </c>
      <c r="D15" s="291">
        <v>12000</v>
      </c>
    </row>
    <row r="16" spans="2:7" x14ac:dyDescent="0.25">
      <c r="B16" s="289" t="s">
        <v>176</v>
      </c>
      <c r="C16" s="290">
        <v>3</v>
      </c>
      <c r="D16" s="291">
        <v>56399</v>
      </c>
    </row>
    <row r="17" spans="1:4" x14ac:dyDescent="0.25">
      <c r="B17" s="289" t="s">
        <v>272</v>
      </c>
      <c r="C17" s="290">
        <v>1</v>
      </c>
      <c r="D17" s="291">
        <v>150000</v>
      </c>
    </row>
    <row r="18" spans="1:4" x14ac:dyDescent="0.25">
      <c r="B18" s="289" t="s">
        <v>232</v>
      </c>
      <c r="C18" s="290">
        <v>2</v>
      </c>
      <c r="D18" s="291">
        <v>71460</v>
      </c>
    </row>
    <row r="19" spans="1:4" x14ac:dyDescent="0.25">
      <c r="B19" s="289" t="s">
        <v>74</v>
      </c>
      <c r="C19" s="290">
        <v>19</v>
      </c>
      <c r="D19" s="291">
        <v>124380320.02</v>
      </c>
    </row>
    <row r="20" spans="1:4" x14ac:dyDescent="0.25">
      <c r="B20" s="289" t="s">
        <v>178</v>
      </c>
      <c r="C20" s="290">
        <v>2</v>
      </c>
      <c r="D20" s="291">
        <v>4268000</v>
      </c>
    </row>
    <row r="21" spans="1:4" x14ac:dyDescent="0.25">
      <c r="B21" s="289" t="s">
        <v>76</v>
      </c>
      <c r="C21" s="290">
        <v>1</v>
      </c>
      <c r="D21" s="291">
        <v>32000</v>
      </c>
    </row>
    <row r="22" spans="1:4" x14ac:dyDescent="0.25">
      <c r="B22" s="289" t="s">
        <v>273</v>
      </c>
      <c r="C22" s="290">
        <v>2</v>
      </c>
      <c r="D22" s="291">
        <v>84165</v>
      </c>
    </row>
    <row r="23" spans="1:4" x14ac:dyDescent="0.25">
      <c r="B23" s="289" t="s">
        <v>274</v>
      </c>
      <c r="C23" s="290">
        <v>1</v>
      </c>
      <c r="D23" s="291">
        <v>48000</v>
      </c>
    </row>
    <row r="24" spans="1:4" x14ac:dyDescent="0.25">
      <c r="B24" s="289" t="s">
        <v>275</v>
      </c>
      <c r="C24" s="290">
        <v>3</v>
      </c>
      <c r="D24" s="291">
        <v>54395868</v>
      </c>
    </row>
    <row r="25" spans="1:4" x14ac:dyDescent="0.25">
      <c r="B25" s="289" t="s">
        <v>84</v>
      </c>
      <c r="C25" s="290">
        <v>1</v>
      </c>
      <c r="D25" s="291">
        <v>99720</v>
      </c>
    </row>
    <row r="26" spans="1:4" x14ac:dyDescent="0.25">
      <c r="B26" s="289" t="s">
        <v>44</v>
      </c>
      <c r="C26" s="290">
        <v>7</v>
      </c>
      <c r="D26" s="291">
        <v>22088876.32</v>
      </c>
    </row>
    <row r="27" spans="1:4" x14ac:dyDescent="0.25">
      <c r="B27" s="289" t="s">
        <v>276</v>
      </c>
      <c r="C27" s="290">
        <v>2</v>
      </c>
      <c r="D27" s="291">
        <v>32490</v>
      </c>
    </row>
    <row r="28" spans="1:4" ht="36" x14ac:dyDescent="0.25">
      <c r="B28" s="292" t="s">
        <v>277</v>
      </c>
      <c r="C28" s="290">
        <v>5</v>
      </c>
      <c r="D28" s="291">
        <v>750681.18</v>
      </c>
    </row>
    <row r="29" spans="1:4" x14ac:dyDescent="0.25">
      <c r="B29" s="289" t="s">
        <v>278</v>
      </c>
      <c r="C29" s="290">
        <v>1</v>
      </c>
      <c r="D29" s="291">
        <v>8800.1200000000008</v>
      </c>
    </row>
    <row r="30" spans="1:4" x14ac:dyDescent="0.25">
      <c r="B30" s="289" t="s">
        <v>239</v>
      </c>
      <c r="C30" s="290">
        <v>4</v>
      </c>
      <c r="D30" s="291">
        <v>162014.20000000001</v>
      </c>
    </row>
    <row r="31" spans="1:4" x14ac:dyDescent="0.25">
      <c r="A31" s="280" t="s">
        <v>279</v>
      </c>
      <c r="B31" s="289" t="s">
        <v>95</v>
      </c>
      <c r="C31" s="290">
        <v>3</v>
      </c>
      <c r="D31" s="291">
        <v>22276.04</v>
      </c>
    </row>
    <row r="32" spans="1:4" ht="36" x14ac:dyDescent="0.25">
      <c r="A32" s="280" t="s">
        <v>279</v>
      </c>
      <c r="B32" s="292" t="s">
        <v>280</v>
      </c>
      <c r="C32" s="290">
        <v>1</v>
      </c>
      <c r="D32" s="291">
        <v>15000</v>
      </c>
    </row>
    <row r="33" spans="1:4" x14ac:dyDescent="0.25">
      <c r="B33" s="289" t="s">
        <v>99</v>
      </c>
      <c r="C33" s="290">
        <v>2</v>
      </c>
      <c r="D33" s="291">
        <v>81745.86</v>
      </c>
    </row>
    <row r="34" spans="1:4" x14ac:dyDescent="0.25">
      <c r="B34" s="289" t="s">
        <v>41</v>
      </c>
      <c r="C34" s="290">
        <v>18</v>
      </c>
      <c r="D34" s="291">
        <v>24298106.350000001</v>
      </c>
    </row>
    <row r="35" spans="1:4" x14ac:dyDescent="0.25">
      <c r="B35" s="289" t="s">
        <v>281</v>
      </c>
      <c r="C35" s="290">
        <v>7</v>
      </c>
      <c r="D35" s="291">
        <v>857152.79</v>
      </c>
    </row>
    <row r="36" spans="1:4" x14ac:dyDescent="0.25">
      <c r="B36" s="289" t="s">
        <v>282</v>
      </c>
      <c r="C36" s="290">
        <v>5</v>
      </c>
      <c r="D36" s="291">
        <v>181671.06</v>
      </c>
    </row>
    <row r="37" spans="1:4" x14ac:dyDescent="0.25">
      <c r="B37" s="289" t="s">
        <v>283</v>
      </c>
      <c r="C37" s="290">
        <v>2</v>
      </c>
      <c r="D37" s="291">
        <v>39543.35</v>
      </c>
    </row>
    <row r="38" spans="1:4" x14ac:dyDescent="0.25">
      <c r="B38" s="289" t="s">
        <v>104</v>
      </c>
      <c r="C38" s="290">
        <v>1</v>
      </c>
      <c r="D38" s="291">
        <v>292110</v>
      </c>
    </row>
    <row r="39" spans="1:4" x14ac:dyDescent="0.25">
      <c r="B39" s="289" t="s">
        <v>108</v>
      </c>
      <c r="C39" s="290">
        <v>2</v>
      </c>
      <c r="D39" s="291">
        <v>5570757.0499999998</v>
      </c>
    </row>
    <row r="40" spans="1:4" x14ac:dyDescent="0.25">
      <c r="B40" s="289" t="s">
        <v>284</v>
      </c>
      <c r="C40" s="290">
        <v>5</v>
      </c>
      <c r="D40" s="291">
        <v>252109792.15000001</v>
      </c>
    </row>
    <row r="41" spans="1:4" x14ac:dyDescent="0.25">
      <c r="B41" s="289" t="s">
        <v>112</v>
      </c>
      <c r="C41" s="290">
        <v>17</v>
      </c>
      <c r="D41" s="291">
        <v>3321400.97</v>
      </c>
    </row>
    <row r="42" spans="1:4" x14ac:dyDescent="0.25">
      <c r="B42" s="289" t="s">
        <v>285</v>
      </c>
      <c r="C42" s="290">
        <v>1</v>
      </c>
      <c r="D42" s="291">
        <v>8630</v>
      </c>
    </row>
    <row r="43" spans="1:4" x14ac:dyDescent="0.25">
      <c r="B43" s="289" t="s">
        <v>118</v>
      </c>
      <c r="C43" s="290">
        <v>2</v>
      </c>
      <c r="D43" s="291">
        <v>14787400</v>
      </c>
    </row>
    <row r="44" spans="1:4" x14ac:dyDescent="0.25">
      <c r="B44" s="289" t="s">
        <v>286</v>
      </c>
      <c r="C44" s="290">
        <v>1</v>
      </c>
      <c r="D44" s="291">
        <v>55908.02</v>
      </c>
    </row>
    <row r="45" spans="1:4" x14ac:dyDescent="0.25">
      <c r="B45" s="289" t="s">
        <v>121</v>
      </c>
      <c r="C45" s="290">
        <v>1</v>
      </c>
      <c r="D45" s="291">
        <v>29886.75</v>
      </c>
    </row>
    <row r="46" spans="1:4" x14ac:dyDescent="0.25">
      <c r="A46" s="280" t="s">
        <v>287</v>
      </c>
      <c r="B46" s="289" t="s">
        <v>122</v>
      </c>
      <c r="C46" s="290">
        <v>2</v>
      </c>
      <c r="D46" s="291">
        <v>45730</v>
      </c>
    </row>
    <row r="47" spans="1:4" x14ac:dyDescent="0.25">
      <c r="B47" s="289" t="s">
        <v>123</v>
      </c>
      <c r="C47" s="290">
        <v>1</v>
      </c>
      <c r="D47" s="291">
        <v>18928</v>
      </c>
    </row>
    <row r="48" spans="1:4" x14ac:dyDescent="0.25">
      <c r="B48" s="289" t="s">
        <v>124</v>
      </c>
      <c r="C48" s="290">
        <v>1</v>
      </c>
      <c r="D48" s="291">
        <v>59807.28</v>
      </c>
    </row>
    <row r="49" spans="2:4" x14ac:dyDescent="0.25">
      <c r="B49" s="289" t="s">
        <v>288</v>
      </c>
      <c r="C49" s="290">
        <v>1</v>
      </c>
      <c r="D49" s="291">
        <v>50000</v>
      </c>
    </row>
    <row r="50" spans="2:4" x14ac:dyDescent="0.25">
      <c r="B50" s="289" t="s">
        <v>125</v>
      </c>
      <c r="C50" s="290">
        <v>1</v>
      </c>
      <c r="D50" s="291">
        <v>20000</v>
      </c>
    </row>
    <row r="51" spans="2:4" x14ac:dyDescent="0.25">
      <c r="B51" s="289" t="s">
        <v>127</v>
      </c>
      <c r="C51" s="290">
        <v>1</v>
      </c>
      <c r="D51" s="291">
        <v>165984.26999999999</v>
      </c>
    </row>
    <row r="52" spans="2:4" x14ac:dyDescent="0.25">
      <c r="B52" s="289" t="s">
        <v>289</v>
      </c>
      <c r="C52" s="290">
        <v>1</v>
      </c>
      <c r="D52" s="291">
        <v>34999.379999999997</v>
      </c>
    </row>
    <row r="53" spans="2:4" x14ac:dyDescent="0.25">
      <c r="B53" s="289" t="s">
        <v>129</v>
      </c>
      <c r="C53" s="290">
        <v>2</v>
      </c>
      <c r="D53" s="291">
        <v>63500</v>
      </c>
    </row>
    <row r="54" spans="2:4" x14ac:dyDescent="0.25">
      <c r="B54" s="289" t="s">
        <v>131</v>
      </c>
      <c r="C54" s="290">
        <v>1</v>
      </c>
      <c r="D54" s="291">
        <v>30000</v>
      </c>
    </row>
    <row r="55" spans="2:4" x14ac:dyDescent="0.25">
      <c r="B55" s="289" t="s">
        <v>132</v>
      </c>
      <c r="C55" s="290">
        <v>1</v>
      </c>
      <c r="D55" s="291">
        <v>76536.800000000003</v>
      </c>
    </row>
    <row r="56" spans="2:4" x14ac:dyDescent="0.25">
      <c r="B56" s="289" t="s">
        <v>135</v>
      </c>
      <c r="C56" s="290">
        <v>2</v>
      </c>
      <c r="D56" s="291">
        <v>3873036.5</v>
      </c>
    </row>
    <row r="57" spans="2:4" x14ac:dyDescent="0.25">
      <c r="B57" s="289" t="s">
        <v>137</v>
      </c>
      <c r="C57" s="290">
        <v>1</v>
      </c>
      <c r="D57" s="291">
        <v>100000</v>
      </c>
    </row>
    <row r="58" spans="2:4" x14ac:dyDescent="0.25">
      <c r="B58" s="289" t="s">
        <v>138</v>
      </c>
      <c r="C58" s="290">
        <v>1</v>
      </c>
      <c r="D58" s="291">
        <v>14500</v>
      </c>
    </row>
    <row r="59" spans="2:4" x14ac:dyDescent="0.25">
      <c r="B59" s="289" t="s">
        <v>139</v>
      </c>
      <c r="C59" s="290">
        <v>1</v>
      </c>
      <c r="D59" s="291">
        <v>59999.88</v>
      </c>
    </row>
    <row r="60" spans="2:4" x14ac:dyDescent="0.25">
      <c r="B60" s="289" t="s">
        <v>256</v>
      </c>
      <c r="C60" s="290">
        <v>2</v>
      </c>
      <c r="D60" s="291">
        <v>22649.09</v>
      </c>
    </row>
    <row r="61" spans="2:4" x14ac:dyDescent="0.25">
      <c r="B61" s="289" t="s">
        <v>290</v>
      </c>
      <c r="C61" s="290">
        <v>1</v>
      </c>
      <c r="D61" s="291">
        <v>1680000</v>
      </c>
    </row>
    <row r="62" spans="2:4" x14ac:dyDescent="0.25">
      <c r="B62" s="289" t="s">
        <v>291</v>
      </c>
      <c r="C62" s="290">
        <v>1</v>
      </c>
      <c r="D62" s="291">
        <v>15356.64</v>
      </c>
    </row>
    <row r="63" spans="2:4" x14ac:dyDescent="0.25">
      <c r="B63" s="289" t="s">
        <v>146</v>
      </c>
      <c r="C63" s="290">
        <v>1</v>
      </c>
      <c r="D63" s="291">
        <v>14800</v>
      </c>
    </row>
    <row r="64" spans="2:4" x14ac:dyDescent="0.25">
      <c r="B64" s="289" t="s">
        <v>292</v>
      </c>
      <c r="C64" s="290">
        <v>1</v>
      </c>
      <c r="D64" s="291">
        <v>4685000</v>
      </c>
    </row>
    <row r="65" spans="2:4" x14ac:dyDescent="0.25">
      <c r="B65" s="289" t="s">
        <v>293</v>
      </c>
      <c r="C65" s="290">
        <v>1</v>
      </c>
      <c r="D65" s="291">
        <v>5760</v>
      </c>
    </row>
    <row r="66" spans="2:4" x14ac:dyDescent="0.25">
      <c r="B66" s="289" t="s">
        <v>150</v>
      </c>
      <c r="C66" s="290">
        <v>1</v>
      </c>
      <c r="D66" s="291">
        <v>139000</v>
      </c>
    </row>
    <row r="67" spans="2:4" x14ac:dyDescent="0.25">
      <c r="B67" s="289" t="s">
        <v>294</v>
      </c>
      <c r="C67" s="290">
        <v>1</v>
      </c>
      <c r="D67" s="291">
        <v>50696</v>
      </c>
    </row>
    <row r="68" spans="2:4" x14ac:dyDescent="0.25">
      <c r="B68" s="289" t="s">
        <v>262</v>
      </c>
      <c r="C68" s="290">
        <v>4</v>
      </c>
      <c r="D68" s="291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95" t="s">
        <v>46</v>
      </c>
      <c r="D1" s="295"/>
      <c r="E1" s="295"/>
    </row>
    <row r="2" spans="1:6" x14ac:dyDescent="0.25">
      <c r="C2" s="295" t="s">
        <v>47</v>
      </c>
      <c r="D2" s="295"/>
      <c r="E2" s="295"/>
    </row>
    <row r="3" spans="1:6" x14ac:dyDescent="0.25">
      <c r="C3" s="295" t="s">
        <v>48</v>
      </c>
      <c r="D3" s="295"/>
      <c r="E3" s="295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96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97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96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98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98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98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97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99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0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1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96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97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96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97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96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98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98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98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98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98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98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98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98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98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98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98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98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98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98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98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98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98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98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98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97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96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97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96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98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98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97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96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98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98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98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98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98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98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98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98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97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96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97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96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98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98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98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98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98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98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97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96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98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98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97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96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98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98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97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96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98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97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96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98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98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98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97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96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97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96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98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98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98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98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98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98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98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98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98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98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98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98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98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98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98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98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98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98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97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99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0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1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96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98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98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98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98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97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96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98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98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98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98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98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98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98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98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98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98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98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98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98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98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98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98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97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96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98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98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98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98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97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96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97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96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97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96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97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96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98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97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96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98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97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96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98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97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96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98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98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97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topLeftCell="B1" zoomScale="68" workbookViewId="0">
      <selection activeCell="D23" sqref="D23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4" spans="2:8" hidden="1" x14ac:dyDescent="0.4">
      <c r="B4" s="302" t="s">
        <v>185</v>
      </c>
      <c r="C4" s="302"/>
      <c r="D4" s="302"/>
      <c r="E4" s="302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2" t="s">
        <v>186</v>
      </c>
      <c r="C8" s="302"/>
      <c r="D8" s="302"/>
      <c r="E8" s="302"/>
      <c r="F8" s="96"/>
    </row>
    <row r="9" spans="2:8" x14ac:dyDescent="0.4">
      <c r="B9" s="302" t="s">
        <v>187</v>
      </c>
      <c r="C9" s="302"/>
      <c r="D9" s="302"/>
      <c r="E9" s="302"/>
      <c r="F9" s="96"/>
    </row>
    <row r="10" spans="2:8" x14ac:dyDescent="0.4">
      <c r="B10" s="302" t="s">
        <v>188</v>
      </c>
      <c r="C10" s="302"/>
      <c r="D10" s="302"/>
      <c r="E10" s="302"/>
      <c r="F10" s="96"/>
    </row>
    <row r="11" spans="2:8" x14ac:dyDescent="0.4">
      <c r="B11" s="302" t="s">
        <v>189</v>
      </c>
      <c r="C11" s="302"/>
      <c r="D11" s="302"/>
      <c r="E11" s="302"/>
      <c r="F11" s="96"/>
    </row>
    <row r="12" spans="2:8" x14ac:dyDescent="0.4">
      <c r="B12" s="302" t="s">
        <v>190</v>
      </c>
      <c r="C12" s="302"/>
      <c r="D12" s="302"/>
      <c r="E12" s="302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191</v>
      </c>
      <c r="C17" s="106">
        <v>82</v>
      </c>
      <c r="D17" s="107">
        <v>92481418.030000001</v>
      </c>
      <c r="E17" s="108">
        <v>0.81189999999999996</v>
      </c>
      <c r="F17" s="97"/>
      <c r="G17" s="97"/>
      <c r="H17" s="104"/>
    </row>
    <row r="18" spans="2:13" ht="15" customHeight="1" x14ac:dyDescent="0.4">
      <c r="B18" s="109"/>
      <c r="C18" s="110"/>
      <c r="D18" s="111"/>
      <c r="E18" s="112"/>
      <c r="F18" s="97"/>
      <c r="G18" s="97"/>
      <c r="H18" s="104"/>
      <c r="M18" s="113"/>
    </row>
    <row r="19" spans="2:13" ht="35.1" customHeight="1" x14ac:dyDescent="0.4">
      <c r="B19" s="105" t="s">
        <v>192</v>
      </c>
      <c r="C19" s="106">
        <v>19</v>
      </c>
      <c r="D19" s="114">
        <v>12517688.310000001</v>
      </c>
      <c r="E19" s="108">
        <v>0.18809999999999999</v>
      </c>
      <c r="F19" s="97"/>
      <c r="G19" s="97"/>
      <c r="H19" s="104"/>
    </row>
    <row r="20" spans="2:13" ht="18.75" customHeight="1" x14ac:dyDescent="0.4">
      <c r="B20" s="109"/>
      <c r="C20" s="115"/>
      <c r="D20" s="116"/>
      <c r="E20" s="117"/>
      <c r="F20" s="97"/>
      <c r="G20" s="97"/>
      <c r="H20" s="104"/>
    </row>
    <row r="21" spans="2:13" ht="35.1" customHeight="1" x14ac:dyDescent="0.4">
      <c r="B21" s="118" t="s">
        <v>10</v>
      </c>
      <c r="C21" s="118">
        <f>SUM(C17:C20)</f>
        <v>101</v>
      </c>
      <c r="D21" s="119">
        <f>SUM(D17:D20)</f>
        <v>104999106.34</v>
      </c>
      <c r="E21" s="120">
        <f>SUM(E17:E20)</f>
        <v>1</v>
      </c>
    </row>
    <row r="22" spans="2:13" x14ac:dyDescent="0.4">
      <c r="E22" s="95"/>
    </row>
    <row r="24" spans="2:13" x14ac:dyDescent="0.4">
      <c r="C24" s="121"/>
      <c r="D24" s="121"/>
      <c r="E24" s="95"/>
    </row>
    <row r="25" spans="2:13" x14ac:dyDescent="0.4">
      <c r="C25" s="113"/>
      <c r="D25" s="113"/>
      <c r="E25" s="95"/>
    </row>
    <row r="26" spans="2:13" x14ac:dyDescent="0.4">
      <c r="C26" s="113"/>
      <c r="D26" s="113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2" t="s">
        <v>193</v>
      </c>
      <c r="C5" s="302"/>
      <c r="D5" s="302"/>
      <c r="E5" s="302"/>
      <c r="F5" s="302"/>
      <c r="G5" s="302"/>
      <c r="H5" s="302"/>
      <c r="I5" s="302"/>
    </row>
    <row r="6" spans="2:12" ht="30.75" customHeight="1" x14ac:dyDescent="0.4">
      <c r="B6" s="302" t="s">
        <v>194</v>
      </c>
      <c r="C6" s="302"/>
      <c r="D6" s="302"/>
      <c r="E6" s="302"/>
      <c r="F6" s="302"/>
      <c r="G6" s="302"/>
      <c r="H6" s="302"/>
      <c r="I6" s="302"/>
    </row>
    <row r="7" spans="2:12" x14ac:dyDescent="0.4">
      <c r="B7" s="302" t="s">
        <v>195</v>
      </c>
      <c r="C7" s="302"/>
      <c r="D7" s="302"/>
      <c r="E7" s="302"/>
      <c r="F7" s="302"/>
      <c r="G7" s="302"/>
      <c r="H7" s="302"/>
      <c r="I7" s="302"/>
    </row>
    <row r="8" spans="2:12" x14ac:dyDescent="0.4">
      <c r="B8" s="302" t="s">
        <v>187</v>
      </c>
      <c r="C8" s="302"/>
      <c r="D8" s="302"/>
      <c r="E8" s="302"/>
      <c r="F8" s="302"/>
      <c r="G8" s="302"/>
      <c r="H8" s="302"/>
      <c r="I8" s="302"/>
    </row>
    <row r="9" spans="2:12" x14ac:dyDescent="0.4">
      <c r="B9" s="303" t="s">
        <v>196</v>
      </c>
      <c r="C9" s="303"/>
      <c r="D9" s="303"/>
      <c r="E9" s="303"/>
      <c r="F9" s="303"/>
      <c r="G9" s="303"/>
      <c r="H9" s="303"/>
      <c r="I9" s="303"/>
    </row>
    <row r="10" spans="2:12" x14ac:dyDescent="0.4">
      <c r="B10" s="304" t="s">
        <v>197</v>
      </c>
      <c r="C10" s="304"/>
      <c r="D10" s="304"/>
      <c r="E10" s="304"/>
      <c r="F10" s="304"/>
      <c r="G10" s="304"/>
      <c r="H10" s="304"/>
      <c r="I10" s="304"/>
    </row>
    <row r="11" spans="2:12" x14ac:dyDescent="0.4">
      <c r="B11" s="305" t="s">
        <v>198</v>
      </c>
      <c r="C11" s="306" t="s">
        <v>199</v>
      </c>
      <c r="D11" s="306"/>
      <c r="E11" s="306"/>
      <c r="F11" s="306"/>
      <c r="G11" s="306"/>
      <c r="H11" s="307" t="s">
        <v>200</v>
      </c>
      <c r="I11" s="307"/>
    </row>
    <row r="12" spans="2:12" x14ac:dyDescent="0.4">
      <c r="B12" s="305"/>
      <c r="C12" s="306">
        <v>2014</v>
      </c>
      <c r="D12" s="306"/>
      <c r="E12" s="123"/>
      <c r="F12" s="306">
        <v>2015</v>
      </c>
      <c r="G12" s="306"/>
      <c r="H12" s="307"/>
      <c r="I12" s="307"/>
    </row>
    <row r="13" spans="2:12" ht="98.25" x14ac:dyDescent="0.4">
      <c r="B13" s="305"/>
      <c r="C13" s="124" t="s">
        <v>11</v>
      </c>
      <c r="D13" s="122" t="s">
        <v>38</v>
      </c>
      <c r="E13" s="125"/>
      <c r="F13" s="124" t="s">
        <v>11</v>
      </c>
      <c r="G13" s="122" t="s">
        <v>38</v>
      </c>
      <c r="H13" s="124" t="s">
        <v>11</v>
      </c>
      <c r="I13" s="126" t="s">
        <v>201</v>
      </c>
    </row>
    <row r="14" spans="2:12" x14ac:dyDescent="0.4">
      <c r="B14" s="127"/>
      <c r="C14" s="127"/>
      <c r="D14" s="127"/>
      <c r="E14" s="128"/>
      <c r="F14" s="129"/>
      <c r="G14" s="129"/>
      <c r="H14" s="130"/>
      <c r="I14" s="131"/>
    </row>
    <row r="15" spans="2:12" ht="60" x14ac:dyDescent="0.4">
      <c r="B15" s="132" t="s">
        <v>7</v>
      </c>
      <c r="C15" s="133">
        <v>59</v>
      </c>
      <c r="D15" s="134">
        <v>36116498.799999997</v>
      </c>
      <c r="E15" s="128"/>
      <c r="F15" s="133">
        <v>177</v>
      </c>
      <c r="G15" s="134">
        <f>+'recursos monto'!D14</f>
        <v>146452224.68000001</v>
      </c>
      <c r="H15" s="133">
        <f>+F15-C15</f>
        <v>118</v>
      </c>
      <c r="I15" s="135">
        <f>+H15/C15</f>
        <v>2</v>
      </c>
      <c r="K15" s="136"/>
      <c r="L15" s="137"/>
    </row>
    <row r="16" spans="2:12" ht="21.75" customHeight="1" x14ac:dyDescent="0.4">
      <c r="B16" s="128"/>
      <c r="C16" s="128"/>
      <c r="D16" s="128"/>
      <c r="E16" s="128"/>
      <c r="F16" s="123"/>
      <c r="G16" s="123"/>
      <c r="H16" s="138"/>
      <c r="I16" s="139"/>
    </row>
    <row r="17" spans="2:12" ht="60" x14ac:dyDescent="0.4">
      <c r="B17" s="132" t="s">
        <v>8</v>
      </c>
      <c r="C17" s="133">
        <v>23</v>
      </c>
      <c r="D17" s="134">
        <v>843508176.95000005</v>
      </c>
      <c r="E17" s="128"/>
      <c r="F17" s="133">
        <v>23</v>
      </c>
      <c r="G17" s="134">
        <v>56469644.829999998</v>
      </c>
      <c r="H17" s="133">
        <f>+F17-C17</f>
        <v>0</v>
      </c>
      <c r="I17" s="135">
        <f>+H17/C17</f>
        <v>0</v>
      </c>
      <c r="K17" s="136"/>
      <c r="L17" s="137"/>
    </row>
    <row r="18" spans="2:12" x14ac:dyDescent="0.4">
      <c r="B18" s="128"/>
      <c r="C18" s="128"/>
      <c r="D18" s="128"/>
      <c r="E18" s="128"/>
      <c r="F18" s="123"/>
      <c r="G18" s="123"/>
      <c r="H18" s="138"/>
      <c r="I18" s="139"/>
    </row>
    <row r="19" spans="2:12" ht="60" x14ac:dyDescent="0.4">
      <c r="B19" s="132" t="s">
        <v>9</v>
      </c>
      <c r="C19" s="133">
        <v>3</v>
      </c>
      <c r="D19" s="134">
        <v>87056.79</v>
      </c>
      <c r="E19" s="128"/>
      <c r="F19" s="133">
        <v>0</v>
      </c>
      <c r="G19" s="134">
        <v>0</v>
      </c>
      <c r="H19" s="133">
        <v>0</v>
      </c>
      <c r="I19" s="135">
        <f>+H19/C19</f>
        <v>0</v>
      </c>
    </row>
    <row r="20" spans="2:12" ht="22.5" customHeight="1" x14ac:dyDescent="0.4">
      <c r="B20" s="140"/>
      <c r="C20" s="140"/>
      <c r="D20" s="140"/>
      <c r="E20" s="128"/>
      <c r="F20" s="141"/>
      <c r="G20" s="141"/>
      <c r="H20" s="142"/>
      <c r="I20" s="143"/>
    </row>
    <row r="21" spans="2:12" x14ac:dyDescent="0.4">
      <c r="B21" s="144" t="s">
        <v>10</v>
      </c>
      <c r="C21" s="145">
        <f>SUM(C15:C19)</f>
        <v>85</v>
      </c>
      <c r="D21" s="146">
        <f>SUM(D15:D20)</f>
        <v>879711732.53999996</v>
      </c>
      <c r="E21" s="147"/>
      <c r="F21" s="145">
        <f>SUM(F15:F19)</f>
        <v>200</v>
      </c>
      <c r="G21" s="146">
        <f>SUM(G15:G20)</f>
        <v>202921869.50999999</v>
      </c>
      <c r="H21" s="145">
        <f>SUM(H15:H19)</f>
        <v>118</v>
      </c>
      <c r="I21" s="145"/>
    </row>
    <row r="22" spans="2:12" ht="9" customHeight="1" x14ac:dyDescent="0.4"/>
    <row r="24" spans="2:12" x14ac:dyDescent="0.4">
      <c r="F24" s="148"/>
      <c r="G24" s="121"/>
      <c r="H24" s="95"/>
    </row>
    <row r="25" spans="2:12" x14ac:dyDescent="0.4">
      <c r="F25" s="113"/>
      <c r="G25" s="113"/>
      <c r="H25" s="95"/>
    </row>
    <row r="26" spans="2:12" x14ac:dyDescent="0.4">
      <c r="F26" s="113"/>
      <c r="G26" s="113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2" t="s">
        <v>202</v>
      </c>
      <c r="C5" s="302"/>
      <c r="D5" s="302"/>
    </row>
    <row r="6" spans="2:5" x14ac:dyDescent="0.4">
      <c r="B6" s="302" t="s">
        <v>195</v>
      </c>
      <c r="C6" s="302"/>
      <c r="D6" s="302"/>
      <c r="E6" s="96"/>
    </row>
    <row r="7" spans="2:5" x14ac:dyDescent="0.4">
      <c r="B7" s="302" t="s">
        <v>187</v>
      </c>
      <c r="C7" s="302"/>
      <c r="D7" s="302"/>
      <c r="E7" s="96"/>
    </row>
    <row r="8" spans="2:5" x14ac:dyDescent="0.4">
      <c r="B8" s="303" t="s">
        <v>188</v>
      </c>
      <c r="C8" s="302"/>
      <c r="D8" s="302"/>
      <c r="E8" s="96"/>
    </row>
    <row r="9" spans="2:5" x14ac:dyDescent="0.4">
      <c r="B9" s="303" t="s">
        <v>203</v>
      </c>
      <c r="C9" s="302"/>
      <c r="D9" s="302"/>
      <c r="E9" s="96"/>
    </row>
    <row r="10" spans="2:5" x14ac:dyDescent="0.4">
      <c r="B10" s="303" t="s">
        <v>197</v>
      </c>
      <c r="C10" s="302"/>
      <c r="D10" s="302"/>
      <c r="E10" s="96"/>
    </row>
    <row r="11" spans="2:5" x14ac:dyDescent="0.4">
      <c r="B11" s="303">
        <v>2015</v>
      </c>
      <c r="C11" s="303"/>
      <c r="D11" s="303"/>
      <c r="E11" s="96"/>
    </row>
    <row r="12" spans="2:5" x14ac:dyDescent="0.4">
      <c r="B12" s="149" t="s">
        <v>198</v>
      </c>
      <c r="C12" s="149" t="s">
        <v>11</v>
      </c>
      <c r="D12" s="150" t="s">
        <v>38</v>
      </c>
    </row>
    <row r="13" spans="2:5" x14ac:dyDescent="0.4">
      <c r="B13" s="151"/>
      <c r="C13" s="152"/>
      <c r="D13" s="153"/>
    </row>
    <row r="14" spans="2:5" x14ac:dyDescent="0.4">
      <c r="B14" s="154" t="s">
        <v>7</v>
      </c>
      <c r="C14" s="155">
        <v>177</v>
      </c>
      <c r="D14" s="156">
        <v>146452224.68000001</v>
      </c>
    </row>
    <row r="15" spans="2:5" x14ac:dyDescent="0.4">
      <c r="B15" s="154"/>
      <c r="C15" s="155"/>
      <c r="D15" s="157"/>
    </row>
    <row r="16" spans="2:5" x14ac:dyDescent="0.4">
      <c r="B16" s="154" t="s">
        <v>8</v>
      </c>
      <c r="C16" s="155">
        <v>23</v>
      </c>
      <c r="D16" s="156">
        <v>56469644.829999998</v>
      </c>
    </row>
    <row r="17" spans="2:4" hidden="1" x14ac:dyDescent="0.4">
      <c r="B17" s="154"/>
      <c r="C17" s="155"/>
      <c r="D17" s="157"/>
    </row>
    <row r="18" spans="2:4" hidden="1" x14ac:dyDescent="0.4">
      <c r="B18" s="154" t="s">
        <v>9</v>
      </c>
      <c r="C18" s="155"/>
      <c r="D18" s="156"/>
    </row>
    <row r="19" spans="2:4" x14ac:dyDescent="0.4">
      <c r="B19" s="158"/>
      <c r="C19" s="159"/>
      <c r="D19" s="160"/>
    </row>
    <row r="20" spans="2:4" x14ac:dyDescent="0.4">
      <c r="B20" s="161" t="s">
        <v>10</v>
      </c>
      <c r="C20" s="122">
        <f>SUM(C14:C18)</f>
        <v>200</v>
      </c>
      <c r="D20" s="162">
        <f>+D14+D16</f>
        <v>202921869.50999999</v>
      </c>
    </row>
    <row r="23" spans="2:4" x14ac:dyDescent="0.4">
      <c r="C23" s="121"/>
      <c r="D23" s="95"/>
    </row>
    <row r="24" spans="2:4" x14ac:dyDescent="0.4">
      <c r="C24" s="113"/>
      <c r="D24" s="95"/>
    </row>
    <row r="25" spans="2:4" x14ac:dyDescent="0.4">
      <c r="C25" s="113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workbookViewId="0">
      <selection activeCell="E27" sqref="E27"/>
    </sheetView>
  </sheetViews>
  <sheetFormatPr baseColWidth="10" defaultColWidth="11.42578125" defaultRowHeight="30" x14ac:dyDescent="0.4"/>
  <cols>
    <col min="1" max="1" width="3.7109375" style="163" customWidth="1"/>
    <col min="2" max="2" width="85" style="163" customWidth="1"/>
    <col min="3" max="3" width="12" style="163" customWidth="1"/>
    <col min="4" max="4" width="25.5703125" style="163" customWidth="1"/>
    <col min="5" max="5" width="62.140625" style="163" customWidth="1"/>
    <col min="6" max="6" width="2.140625" style="163" customWidth="1"/>
    <col min="7" max="16384" width="11.42578125" style="163"/>
  </cols>
  <sheetData>
    <row r="1" spans="2:6" x14ac:dyDescent="0.4">
      <c r="B1" s="302"/>
      <c r="C1" s="302"/>
      <c r="D1" s="302"/>
      <c r="E1" s="302"/>
      <c r="F1" s="96"/>
    </row>
    <row r="2" spans="2:6" x14ac:dyDescent="0.4">
      <c r="B2" s="302"/>
      <c r="C2" s="302"/>
      <c r="D2" s="302"/>
      <c r="E2" s="302"/>
      <c r="F2" s="96"/>
    </row>
    <row r="3" spans="2:6" x14ac:dyDescent="0.4">
      <c r="B3" s="302"/>
      <c r="C3" s="302"/>
      <c r="D3" s="302"/>
      <c r="E3" s="302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08" t="s">
        <v>204</v>
      </c>
      <c r="C5" s="308"/>
      <c r="D5" s="308"/>
      <c r="E5" s="308"/>
    </row>
    <row r="6" spans="2:6" x14ac:dyDescent="0.4">
      <c r="B6" s="309" t="s">
        <v>205</v>
      </c>
      <c r="C6" s="309"/>
      <c r="D6" s="309"/>
      <c r="E6" s="309"/>
    </row>
    <row r="7" spans="2:6" x14ac:dyDescent="0.4">
      <c r="B7" s="309" t="s">
        <v>206</v>
      </c>
      <c r="C7" s="310"/>
      <c r="D7" s="310"/>
      <c r="E7" s="310"/>
    </row>
    <row r="8" spans="2:6" x14ac:dyDescent="0.4">
      <c r="B8" s="311" t="s">
        <v>207</v>
      </c>
      <c r="C8" s="312"/>
      <c r="D8" s="164" t="s">
        <v>5</v>
      </c>
      <c r="E8" s="165" t="s">
        <v>38</v>
      </c>
    </row>
    <row r="9" spans="2:6" ht="35.1" hidden="1" customHeight="1" x14ac:dyDescent="0.4">
      <c r="B9" s="166" t="s">
        <v>208</v>
      </c>
      <c r="C9" s="167" t="s">
        <v>62</v>
      </c>
      <c r="D9" s="168">
        <v>5</v>
      </c>
      <c r="E9" s="169">
        <v>25365657.84</v>
      </c>
    </row>
    <row r="10" spans="2:6" ht="12" customHeight="1" x14ac:dyDescent="0.4">
      <c r="B10" s="170"/>
      <c r="C10" s="171"/>
      <c r="D10" s="172"/>
      <c r="E10" s="173"/>
    </row>
    <row r="11" spans="2:6" ht="34.5" customHeight="1" x14ac:dyDescent="0.4">
      <c r="B11" s="174" t="s">
        <v>209</v>
      </c>
      <c r="C11" s="175" t="s">
        <v>60</v>
      </c>
      <c r="D11" s="176">
        <v>55</v>
      </c>
      <c r="E11" s="177">
        <v>1643536.28</v>
      </c>
    </row>
    <row r="12" spans="2:6" ht="10.9" customHeight="1" x14ac:dyDescent="0.4">
      <c r="B12" s="178"/>
      <c r="C12" s="179"/>
      <c r="D12" s="180"/>
      <c r="E12" s="181"/>
    </row>
    <row r="13" spans="2:6" ht="34.5" customHeight="1" x14ac:dyDescent="0.4">
      <c r="B13" s="174" t="s">
        <v>18</v>
      </c>
      <c r="C13" s="175" t="s">
        <v>64</v>
      </c>
      <c r="D13" s="176">
        <v>26</v>
      </c>
      <c r="E13" s="177">
        <v>7514915.6399999997</v>
      </c>
    </row>
    <row r="14" spans="2:6" ht="15.75" customHeight="1" x14ac:dyDescent="0.4">
      <c r="B14" s="178"/>
      <c r="C14" s="179"/>
      <c r="D14" s="180"/>
      <c r="E14" s="181"/>
    </row>
    <row r="15" spans="2:6" ht="32.25" customHeight="1" x14ac:dyDescent="0.4">
      <c r="B15" s="182" t="s">
        <v>21</v>
      </c>
      <c r="C15" s="183" t="s">
        <v>67</v>
      </c>
      <c r="D15" s="184">
        <v>8</v>
      </c>
      <c r="E15" s="185">
        <v>95410351.280000001</v>
      </c>
    </row>
    <row r="16" spans="2:6" ht="12" customHeight="1" x14ac:dyDescent="0.4">
      <c r="B16" s="186"/>
      <c r="C16" s="187"/>
      <c r="D16" s="187"/>
      <c r="E16" s="188"/>
    </row>
    <row r="17" spans="2:5" ht="24.75" customHeight="1" x14ac:dyDescent="0.4">
      <c r="B17" s="174" t="s">
        <v>210</v>
      </c>
      <c r="C17" s="175" t="s">
        <v>211</v>
      </c>
      <c r="D17" s="176">
        <v>1</v>
      </c>
      <c r="E17" s="177">
        <v>11312.25</v>
      </c>
    </row>
    <row r="18" spans="2:5" ht="12" customHeight="1" x14ac:dyDescent="0.4">
      <c r="B18" s="178"/>
      <c r="C18" s="179"/>
      <c r="D18" s="180"/>
      <c r="E18" s="181"/>
    </row>
    <row r="19" spans="2:5" ht="31.5" customHeight="1" x14ac:dyDescent="0.4">
      <c r="B19" s="174" t="s">
        <v>212</v>
      </c>
      <c r="C19" s="175" t="s">
        <v>213</v>
      </c>
      <c r="D19" s="176">
        <v>2</v>
      </c>
      <c r="E19" s="177">
        <v>298954.78999999998</v>
      </c>
    </row>
    <row r="20" spans="2:5" ht="12.75" customHeight="1" x14ac:dyDescent="0.4">
      <c r="B20" s="189"/>
      <c r="C20" s="190"/>
      <c r="D20" s="191"/>
      <c r="E20" s="192"/>
    </row>
    <row r="21" spans="2:5" ht="31.5" customHeight="1" x14ac:dyDescent="0.4">
      <c r="B21" s="193" t="s">
        <v>214</v>
      </c>
      <c r="C21" s="194" t="s">
        <v>215</v>
      </c>
      <c r="D21" s="106">
        <v>5</v>
      </c>
      <c r="E21" s="195">
        <v>18030.150000000001</v>
      </c>
    </row>
    <row r="22" spans="2:5" ht="14.25" customHeight="1" x14ac:dyDescent="0.4">
      <c r="B22" s="196"/>
      <c r="C22" s="197"/>
      <c r="D22" s="197"/>
      <c r="E22" s="198"/>
    </row>
    <row r="23" spans="2:5" ht="31.5" customHeight="1" x14ac:dyDescent="0.4">
      <c r="B23" s="199" t="s">
        <v>216</v>
      </c>
      <c r="C23" s="200" t="s">
        <v>217</v>
      </c>
      <c r="D23" s="200">
        <v>4</v>
      </c>
      <c r="E23" s="201">
        <v>102005.95</v>
      </c>
    </row>
    <row r="24" spans="2:5" ht="14.25" customHeight="1" x14ac:dyDescent="0.4">
      <c r="B24" s="178"/>
      <c r="C24" s="202"/>
      <c r="D24" s="203"/>
      <c r="E24" s="204"/>
    </row>
    <row r="25" spans="2:5" ht="43.5" customHeight="1" x14ac:dyDescent="0.4">
      <c r="B25" s="205" t="s">
        <v>10</v>
      </c>
      <c r="C25" s="206"/>
      <c r="D25" s="207">
        <f>SUM(D11:D24)</f>
        <v>101</v>
      </c>
      <c r="E25" s="208">
        <f>SUM(E11:E24)</f>
        <v>104999106.34000002</v>
      </c>
    </row>
    <row r="26" spans="2:5" ht="12.75" customHeight="1" x14ac:dyDescent="0.4">
      <c r="B26" s="313"/>
      <c r="C26" s="313"/>
      <c r="D26" s="313"/>
      <c r="E26" s="313"/>
    </row>
    <row r="27" spans="2:5" ht="45.75" customHeight="1" x14ac:dyDescent="0.4">
      <c r="B27" s="96"/>
      <c r="C27" s="96"/>
      <c r="D27" s="96"/>
      <c r="E27" s="9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96"/>
    </row>
    <row r="35" spans="6:6" ht="22.5" customHeight="1" x14ac:dyDescent="0.4">
      <c r="F35" s="96"/>
    </row>
  </sheetData>
  <mergeCells count="8">
    <mergeCell ref="B7:E7"/>
    <mergeCell ref="B8:C8"/>
    <mergeCell ref="B26:E26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revision>2</cp:revision>
  <dcterms:created xsi:type="dcterms:W3CDTF">2015-05-27T20:39:48Z</dcterms:created>
  <dcterms:modified xsi:type="dcterms:W3CDTF">2024-07-05T15:18:33Z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