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9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visible" r:id="rId9"/>
    <sheet name="recursos cantidad (2)" sheetId="7" state="hidden" r:id="rId10"/>
    <sheet name="recursos monto" sheetId="8" state="hidden" r:id="rId11"/>
    <sheet name="tipo de acto" sheetId="9" state="visible" r:id="rId12"/>
    <sheet name="grafica de ingresados" sheetId="10" state="visible" r:id="rId13"/>
    <sheet name="grafica t acto selecc" sheetId="11" state="hidden" r:id="rId14"/>
    <sheet name="Fallados y en tramite" sheetId="12" state="visible" r:id="rId15"/>
    <sheet name="instituciones" sheetId="13" state="visible" r:id="rId16"/>
    <sheet name="grafica de fallados y tramite" sheetId="14" state="visible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<sst xmlns="http://schemas.openxmlformats.org/spreadsheetml/2006/main" count="304" uniqueCount="304">
  <si>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</si>
  <si>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</si>
  <si>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</si>
  <si>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</si>
  <si>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</si>
  <si>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</si>
  <si>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</si>
  <si>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</si>
  <si>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</si>
  <si>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</si>
  <si>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</si>
  <si>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</si>
  <si>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</si>
  <si>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</si>
  <si>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</si>
  <si>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</si>
  <si>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</si>
  <si>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</si>
  <si>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</si>
  <si>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</si>
  <si>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</si>
  <si>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</si>
  <si>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</si>
  <si>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</si>
  <si>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</si>
  <si>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</si>
  <si>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</si>
  <si>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</si>
  <si>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</si>
  <si>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</si>
  <si>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</si>
  <si>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</si>
  <si>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</si>
  <si>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</si>
  <si>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</si>
  <si>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</si>
  <si>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</si>
  <si>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</si>
  <si>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</si>
  <si>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</si>
  <si>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</si>
  <si>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</si>
  <si>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</si>
  <si>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</si>
  <si>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</si>
  <si>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</si>
  <si>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</si>
  <si>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</si>
  <si>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</si>
  <si>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</si>
  <si>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</si>
  <si>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</si>
  <si>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</si>
  <si>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</si>
  <si>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</si>
  <si>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</si>
  <si>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</si>
  <si>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</si>
  <si>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</si>
  <si>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</si>
  <si>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</si>
  <si>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</si>
  <si>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</si>
  <si>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</si>
  <si>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</si>
  <si>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</si>
  <si>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</si>
  <si>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</si>
  <si>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</si>
  <si>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</si>
  <si>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</si>
  <si>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</si>
  <si>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</si>
  <si>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</si>
  <si>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</si>
  <si>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</si>
  <si>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</si>
  <si>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</si>
  <si>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</si>
  <si>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</si>
  <si>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</si>
  <si>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</si>
  <si>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</si>
  <si>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</si>
  <si>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</si>
  <si>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</si>
  <si>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</si>
  <si>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</si>
  <si>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</si>
  <si>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</si>
  <si>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</si>
  <si>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</si>
  <si>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</si>
  <si>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</si>
  <si>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</si>
  <si>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</si>
  <si>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</si>
  <si>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</si>
  <si>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</si>
  <si>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</si>
  <si>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</si>
  <si>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</si>
  <si>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</si>
  <si>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</si>
  <si>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</si>
  <si>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</si>
  <si>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</si>
  <si>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</si>
  <si>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</si>
  <si>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</si>
  <si>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</si>
  <si>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</si>
  <si>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</si>
  <si>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</si>
  <si>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</si>
  <si>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</si>
  <si>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</si>
  <si>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</si>
  <si>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</si>
  <si>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</si>
  <si>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</si>
  <si>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</si>
  <si>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</si>
  <si>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</si>
  <si>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</si>
  <si>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</si>
  <si>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</si>
  <si>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</si>
  <si>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</si>
  <si>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</si>
  <si>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</si>
  <si>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</si>
  <si>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</si>
  <si>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</si>
  <si>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</si>
  <si>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</si>
  <si>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</si>
  <si>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</si>
  <si>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</si>
  <si>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</si>
  <si>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</si>
  <si>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</si>
  <si>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</si>
  <si>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</si>
  <si>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</si>
  <si>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</si>
  <si>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</si>
  <si>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</si>
  <si>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</si>
  <si>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</si>
  <si>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</si>
  <si>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</si>
  <si>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</si>
  <si>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</si>
  <si>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</si>
  <si>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</si>
  <si>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</si>
  <si>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</si>
  <si>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</si>
  <si>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</si>
  <si>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</si>
  <si>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</si>
  <si>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</si>
  <si>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</si>
  <si>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</si>
  <si>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</si>
  <si>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</si>
  <si>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</si>
  <si>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</si>
  <si>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</si>
  <si>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</si>
  <si>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</si>
  <si>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</si>
  <si>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</si>
  <si>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</si>
  <si>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</si>
  <si>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</si>
  <si>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</si>
  <si>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</si>
  <si>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</si>
  <si>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</si>
  <si>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</si>
  <si>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</si>
  <si>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</si>
  <si>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</si>
  <si>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</si>
  <si>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</si>
  <si>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</si>
  <si>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</si>
  <si>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</si>
  <si>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30 de Septiembre de 2024</t>
  </si>
  <si>
    <t xml:space="preserve">  Impugnación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</si>
  <si>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</si>
  <si>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</si>
  <si>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</si>
  <si>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</si>
  <si>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</si>
  <si>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</si>
  <si>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</si>
  <si>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</si>
  <si>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</si>
  <si>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</si>
  <si>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</si>
  <si>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</si>
  <si>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</si>
  <si>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30 de Septiembre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</si>
  <si>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</si>
  <si>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</si>
  <si>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</si>
  <si>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</si>
  <si>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</si>
  <si>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</si>
  <si>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</si>
  <si>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</si>
  <si>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</si>
  <si>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</si>
  <si>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</si>
  <si>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</si>
  <si>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</si>
  <si>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</si>
  <si>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</si>
  <si>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</si>
  <si>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</si>
  <si>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</si>
  <si>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30 de Septiembre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</si>
  <si>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</si>
  <si>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</si>
  <si>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</si>
  <si>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Septiembre de 2024</t>
  </si>
  <si>
    <t>Entidad</t>
  </si>
  <si>
    <t xml:space="preserve">AUTORIDAD AERONÁUTICA CIVIL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</si>
  <si>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</si>
  <si>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</si>
  <si>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</si>
  <si>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</si>
  <si>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</si>
  <si>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ASOCIACIÓN DE INTERES PÚBLICO INFOPLAZAS AIP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</si>
  <si>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</si>
  <si>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</si>
  <si>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</si>
  <si>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</si>
  <si>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</si>
  <si>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DIRECCIÓN GENERAL DE CONTRATACIONES PÚBLICAS (DGCP)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</si>
  <si>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</si>
  <si>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</si>
  <si>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</si>
  <si>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</si>
  <si>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</si>
  <si>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</si>
  <si>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</si>
  <si>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</si>
  <si>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</si>
  <si>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</si>
  <si>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</si>
  <si>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</si>
  <si>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</si>
  <si>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</si>
  <si>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</si>
  <si>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</si>
  <si>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</si>
  <si>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</si>
  <si>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</si>
  <si>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</si>
  <si>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MUNICIÍO DE NATÁ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</si>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</sst>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2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b/>
      <sz val="10.000000"/>
      <name val="Calibri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  <bgColor indexed="65"/>
      </patternFill>
    </fill>
  </fills>
  <borders count="55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6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12" borderId="11" numFmtId="0" xfId="0" applyFont="1" applyFill="1" applyBorder="1" applyAlignment="1">
      <alignment horizontal="left" vertical="center" wrapText="1"/>
    </xf>
    <xf fontId="33" fillId="12" borderId="12" numFmtId="0" xfId="0" applyFont="1" applyFill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6" fillId="15" borderId="2" numFmtId="0" xfId="0" applyFont="1" applyFill="1" applyBorder="1" applyAlignment="1">
      <alignment horizontal="left" wrapText="1"/>
    </xf>
    <xf fontId="34" fillId="8" borderId="47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8" numFmtId="0" xfId="0" applyFont="1" applyFill="1" applyBorder="1" applyAlignment="1">
      <alignment horizontal="center" vertical="center"/>
    </xf>
    <xf fontId="34" fillId="8" borderId="49" numFmtId="173" xfId="0" applyNumberFormat="1" applyFont="1" applyFill="1" applyBorder="1" applyAlignment="1">
      <alignment horizontal="right" vertical="center"/>
    </xf>
    <xf fontId="34" fillId="8" borderId="50" numFmtId="0" xfId="0" applyFont="1" applyFill="1" applyBorder="1" applyAlignment="1">
      <alignment horizontal="center" vertical="center"/>
    </xf>
    <xf fontId="34" fillId="8" borderId="51" numFmtId="173" xfId="0" applyNumberFormat="1" applyFont="1" applyFill="1" applyBorder="1" applyAlignment="1">
      <alignment horizontal="right" vertical="center"/>
    </xf>
    <xf fontId="34" fillId="8" borderId="52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3" numFmtId="0" xfId="0" applyFont="1" applyFill="1" applyBorder="1" applyAlignment="1">
      <alignment horizontal="center"/>
    </xf>
    <xf fontId="34" fillId="14" borderId="54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7" fillId="0" borderId="0" numFmtId="0" xfId="0" applyFont="1"/>
    <xf fontId="38" fillId="0" borderId="0" numFmtId="0" xfId="0" applyFont="1" applyAlignment="1">
      <alignment horizontal="center"/>
    </xf>
    <xf fontId="37" fillId="0" borderId="0" numFmtId="164" xfId="0" applyNumberFormat="1" applyFont="1" applyAlignment="1">
      <alignment horizontal="right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41" fillId="0" borderId="0" numFmtId="0" xfId="0" applyFont="1" applyAlignment="1">
      <alignment horizontal="center"/>
    </xf>
    <xf fontId="38" fillId="4" borderId="1" numFmtId="0" xfId="0" applyFont="1" applyFill="1" applyBorder="1" applyAlignment="1">
      <alignment horizontal="center" vertical="center"/>
    </xf>
    <xf fontId="38" fillId="4" borderId="1" numFmtId="164" xfId="0" applyNumberFormat="1" applyFont="1" applyFill="1" applyBorder="1" applyAlignment="1">
      <alignment horizontal="center" wrapText="1"/>
    </xf>
    <xf fontId="38" fillId="6" borderId="1" numFmtId="0" xfId="0" applyFont="1" applyFill="1" applyBorder="1"/>
    <xf fontId="38" fillId="6" borderId="1" numFmtId="0" xfId="0" applyFont="1" applyFill="1" applyBorder="1" applyAlignment="1">
      <alignment horizontal="center"/>
    </xf>
    <xf fontId="38" fillId="6" borderId="1" numFmtId="164" xfId="0" applyNumberFormat="1" applyFont="1" applyFill="1" applyBorder="1" applyAlignment="1">
      <alignment horizontal="right"/>
    </xf>
    <xf fontId="37" fillId="0" borderId="0" numFmtId="164" xfId="0" applyNumberFormat="1" applyFont="1"/>
    <xf fontId="37" fillId="0" borderId="1" numFmtId="0" xfId="0" applyFont="1" applyBorder="1" applyAlignment="1">
      <alignment horizontal="left"/>
    </xf>
    <xf fontId="37" fillId="0" borderId="1" numFmtId="0" xfId="0" applyFont="1" applyBorder="1" applyAlignment="1">
      <alignment horizontal="center"/>
    </xf>
    <xf fontId="37" fillId="0" borderId="1" numFmtId="174" xfId="0" applyNumberFormat="1" applyFont="1" applyBorder="1" applyAlignment="1">
      <alignment horizontal="right"/>
    </xf>
    <xf fontId="37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septiembre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79.43%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APELACIÓN=29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20.57%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79.43%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20.57 %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63496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0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B/196,598,774,90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141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220</v>
      </c>
      <c r="B1">
        <v>112</v>
      </c>
    </row>
    <row r="2">
      <c r="A2" t="s">
        <v>221</v>
      </c>
      <c r="B2">
        <v>29</v>
      </c>
    </row>
    <row r="3">
      <c r="D3" s="236"/>
    </row>
    <row r="4">
      <c r="D4" s="236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6" t="e">
        <f t="shared" ref="C2:C3" si="2">+'tipo de acto'!#REF!</f>
        <v>#REF!</v>
      </c>
    </row>
    <row r="3">
      <c r="B3" t="e">
        <f t="shared" si="1"/>
        <v>#REF!</v>
      </c>
      <c r="C3" s="236" t="e">
        <f t="shared" si="2"/>
        <v>#REF!</v>
      </c>
    </row>
    <row r="4">
      <c r="B4" t="str">
        <f>+'tipo de acto'!B11</f>
        <v xml:space="preserve">Contratación Menor</v>
      </c>
      <c r="C4" s="236">
        <f>+'tipo de acto'!E11</f>
        <v>2117327.5</v>
      </c>
    </row>
    <row r="5">
      <c r="B5" t="e">
        <f t="shared" ref="B5:B6" si="3">+'tipo de acto'!#REF!</f>
        <v>#REF!</v>
      </c>
      <c r="C5" s="236" t="e">
        <f t="shared" ref="C5:C6" si="4">+'tipo de acto'!#REF!</f>
        <v>#REF!</v>
      </c>
    </row>
    <row r="6">
      <c r="B6" t="e">
        <f t="shared" si="3"/>
        <v>#REF!</v>
      </c>
      <c r="C6" s="236" t="e">
        <f t="shared" si="4"/>
        <v>#REF!</v>
      </c>
    </row>
    <row r="7">
      <c r="B7" t="str">
        <f>+'tipo de acto'!B15</f>
        <v xml:space="preserve">Licitación por Mejor Valor</v>
      </c>
      <c r="C7" s="236">
        <f>+'tipo de acto'!E13</f>
        <v>37512544.609999999</v>
      </c>
    </row>
    <row r="8">
      <c r="B8" t="e">
        <f>+'tipo de acto'!#REF!</f>
        <v>#REF!</v>
      </c>
      <c r="C8" s="236" t="e">
        <f>+'tipo de acto'!#REF!</f>
        <v>#REF!</v>
      </c>
    </row>
    <row r="9">
      <c r="C9" s="236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7"/>
      <c r="D3" s="171"/>
      <c r="E3" s="171"/>
      <c r="F3" s="171"/>
      <c r="G3" s="171"/>
    </row>
    <row r="4">
      <c r="C4" s="237"/>
      <c r="D4" s="171"/>
      <c r="E4" s="171"/>
      <c r="F4" s="171"/>
      <c r="G4" s="171"/>
    </row>
    <row r="5">
      <c r="C5" s="237"/>
      <c r="D5" s="171"/>
      <c r="E5" s="171"/>
      <c r="F5" s="171"/>
      <c r="G5" s="171"/>
    </row>
    <row r="6" ht="30">
      <c r="C6" s="102" t="s">
        <v>222</v>
      </c>
      <c r="D6" s="102"/>
      <c r="E6" s="102"/>
      <c r="F6" s="102"/>
      <c r="G6" s="102"/>
    </row>
    <row r="7" ht="30">
      <c r="C7" s="102" t="s">
        <v>223</v>
      </c>
      <c r="D7" s="102"/>
      <c r="E7" s="102"/>
      <c r="F7" s="102"/>
      <c r="G7" s="171"/>
    </row>
    <row r="8" ht="30">
      <c r="C8" s="102" t="s">
        <v>224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8" t="s">
        <v>206</v>
      </c>
      <c r="D12" s="177" t="s">
        <v>11</v>
      </c>
      <c r="E12" s="178" t="s">
        <v>6</v>
      </c>
      <c r="F12" s="178" t="s">
        <v>38</v>
      </c>
    </row>
    <row r="13" ht="9.75" customHeight="1">
      <c r="C13" s="239"/>
      <c r="D13" s="115"/>
      <c r="E13" s="240"/>
      <c r="F13" s="241"/>
    </row>
    <row r="14" ht="42.75" customHeight="1">
      <c r="C14" s="242" t="s">
        <v>25</v>
      </c>
      <c r="D14" s="243">
        <v>112</v>
      </c>
      <c r="E14" s="244">
        <v>0.79430000000000012</v>
      </c>
      <c r="F14" s="245">
        <v>143385444.13999999</v>
      </c>
    </row>
    <row r="15" ht="9.75" customHeight="1">
      <c r="C15" s="246"/>
      <c r="D15" s="115"/>
      <c r="E15" s="240"/>
      <c r="F15" s="241"/>
    </row>
    <row r="16" ht="39" customHeight="1">
      <c r="C16" s="247" t="s">
        <v>225</v>
      </c>
      <c r="D16" s="248">
        <v>29</v>
      </c>
      <c r="E16" s="249">
        <v>0.20469999999999999</v>
      </c>
      <c r="F16" s="250">
        <v>53213330.759999998</v>
      </c>
    </row>
    <row r="17" ht="10.5" customHeight="1">
      <c r="C17" s="239"/>
      <c r="D17" s="115"/>
      <c r="E17" s="240"/>
      <c r="F17" s="241"/>
    </row>
    <row r="18" ht="38.25" customHeight="1">
      <c r="C18" s="251" t="s">
        <v>10</v>
      </c>
      <c r="D18" s="177">
        <f>SUM(D14:D17)</f>
        <v>141</v>
      </c>
      <c r="E18" s="252">
        <f>SUM(E14:E17)</f>
        <v>0.99900000000000011</v>
      </c>
      <c r="F18" s="253">
        <f>SUM(F14:F17)</f>
        <v>196598774.89999998</v>
      </c>
    </row>
    <row r="19">
      <c r="C19" s="237"/>
      <c r="D19" s="102"/>
      <c r="E19" s="102"/>
      <c r="F19" s="254"/>
    </row>
    <row r="20">
      <c r="C20" s="255"/>
      <c r="D20" s="256"/>
      <c r="E20" s="256"/>
      <c r="F20" s="257"/>
    </row>
    <row r="21">
      <c r="C21" s="255"/>
      <c r="D21" s="256"/>
      <c r="E21" s="256"/>
      <c r="F21" s="257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4"/>
    </row>
    <row r="33">
      <c r="J33" s="144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35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8" t="s">
        <v>226</v>
      </c>
      <c r="F6" s="258"/>
      <c r="G6" s="258"/>
      <c r="H6" s="258"/>
    </row>
    <row r="7" ht="19.5" customHeight="1">
      <c r="E7" s="259" t="s">
        <v>227</v>
      </c>
      <c r="F7" s="259"/>
      <c r="G7" s="260"/>
      <c r="H7" s="260"/>
    </row>
    <row r="8" ht="18.75" customHeight="1">
      <c r="E8" s="258" t="s">
        <v>228</v>
      </c>
      <c r="F8" s="259"/>
      <c r="G8" s="259"/>
      <c r="H8" s="260"/>
      <c r="I8" s="102"/>
    </row>
    <row r="9" ht="18.75" customHeight="1">
      <c r="E9" s="258"/>
      <c r="F9" s="260"/>
      <c r="G9" s="260"/>
      <c r="H9" s="260"/>
      <c r="I9" s="102"/>
    </row>
    <row r="10" ht="9.75" customHeight="1">
      <c r="E10" s="258"/>
      <c r="F10" s="260"/>
      <c r="G10" s="260"/>
      <c r="H10" s="260"/>
      <c r="I10" s="102"/>
    </row>
    <row r="11" s="261" customFormat="1" ht="21" customHeight="1">
      <c r="E11" s="262" t="s">
        <v>229</v>
      </c>
      <c r="F11" s="263" t="s">
        <v>5</v>
      </c>
      <c r="G11" s="264" t="s">
        <v>38</v>
      </c>
    </row>
    <row r="12" s="261" customFormat="1" ht="21" customHeight="1">
      <c r="E12" s="265" t="s">
        <v>230</v>
      </c>
      <c r="F12" s="266">
        <v>1</v>
      </c>
      <c r="G12" s="267">
        <v>77177.669999999998</v>
      </c>
    </row>
    <row r="13" s="261" customFormat="1" ht="21" customHeight="1">
      <c r="E13" s="268" t="s">
        <v>231</v>
      </c>
      <c r="F13" s="269">
        <v>2</v>
      </c>
      <c r="G13" s="267">
        <v>43016191.359999999</v>
      </c>
    </row>
    <row r="14" s="261" customFormat="1" ht="21" customHeight="1">
      <c r="E14" s="270" t="s">
        <v>232</v>
      </c>
      <c r="F14" s="271">
        <v>1</v>
      </c>
      <c r="G14" s="272">
        <v>31000</v>
      </c>
    </row>
    <row r="15" s="261" customFormat="1" ht="21" customHeight="1">
      <c r="E15" s="273" t="s">
        <v>233</v>
      </c>
      <c r="F15" s="274">
        <v>1</v>
      </c>
      <c r="G15" s="275">
        <v>4000000</v>
      </c>
    </row>
    <row r="16" s="261" customFormat="1" ht="31.5" customHeight="1">
      <c r="E16" s="276" t="s">
        <v>234</v>
      </c>
      <c r="F16" s="277">
        <v>1</v>
      </c>
      <c r="G16" s="278">
        <v>40000</v>
      </c>
    </row>
    <row r="17" s="279" customFormat="1" ht="21" customHeight="1">
      <c r="E17" s="280" t="s">
        <v>235</v>
      </c>
      <c r="F17" s="281">
        <v>2</v>
      </c>
      <c r="G17" s="282">
        <v>460000</v>
      </c>
    </row>
    <row r="18" s="279" customFormat="1" ht="35.25" customHeight="1">
      <c r="E18" s="283" t="s">
        <v>236</v>
      </c>
      <c r="F18" s="281">
        <v>1</v>
      </c>
      <c r="G18" s="284">
        <v>26670</v>
      </c>
    </row>
    <row r="19" s="279" customFormat="1" ht="21" customHeight="1">
      <c r="E19" s="280" t="s">
        <v>237</v>
      </c>
      <c r="F19" s="281">
        <v>2</v>
      </c>
      <c r="G19" s="282">
        <v>3387188.1499999999</v>
      </c>
    </row>
    <row r="20" s="279" customFormat="1" ht="21" customHeight="1">
      <c r="E20" s="280" t="s">
        <v>238</v>
      </c>
      <c r="F20" s="281">
        <v>2</v>
      </c>
      <c r="G20" s="282">
        <v>101767.7</v>
      </c>
    </row>
    <row r="21" s="279" customFormat="1" ht="21" customHeight="1">
      <c r="E21" s="285" t="s">
        <v>74</v>
      </c>
      <c r="F21" s="286">
        <v>13</v>
      </c>
      <c r="G21" s="287">
        <v>296642.20000000001</v>
      </c>
    </row>
    <row r="22" s="279" customFormat="1" ht="21" customHeight="1">
      <c r="E22" s="280" t="s">
        <v>239</v>
      </c>
      <c r="F22" s="281">
        <v>2</v>
      </c>
      <c r="G22" s="282">
        <v>123600</v>
      </c>
    </row>
    <row r="23" s="279" customFormat="1" ht="21" customHeight="1">
      <c r="E23" s="280" t="s">
        <v>240</v>
      </c>
      <c r="F23" s="281">
        <v>2</v>
      </c>
      <c r="G23" s="282">
        <v>39528.589999999997</v>
      </c>
    </row>
    <row r="24" s="279" customFormat="1" ht="21" customHeight="1">
      <c r="E24" s="280" t="s">
        <v>241</v>
      </c>
      <c r="F24" s="281">
        <v>1</v>
      </c>
      <c r="G24" s="282">
        <v>154912.51000000001</v>
      </c>
    </row>
    <row r="25" s="279" customFormat="1" ht="21" customHeight="1">
      <c r="E25" s="280" t="s">
        <v>242</v>
      </c>
      <c r="F25" s="281">
        <v>1</v>
      </c>
      <c r="G25" s="282">
        <v>36000</v>
      </c>
    </row>
    <row r="26" s="261" customFormat="1" ht="21.75" customHeight="1">
      <c r="E26" s="288" t="s">
        <v>243</v>
      </c>
      <c r="F26" s="281">
        <v>3</v>
      </c>
      <c r="G26" s="289">
        <v>37475280.789999999</v>
      </c>
    </row>
    <row r="27" s="261" customFormat="1" ht="33.75" customHeight="1">
      <c r="E27" s="280" t="s">
        <v>244</v>
      </c>
      <c r="F27" s="281">
        <v>1</v>
      </c>
      <c r="G27" s="289">
        <v>78000</v>
      </c>
    </row>
    <row r="28" s="261" customFormat="1" ht="33.75" customHeight="1">
      <c r="E28" s="280" t="s">
        <v>245</v>
      </c>
      <c r="F28" s="281">
        <v>2</v>
      </c>
      <c r="G28" s="289">
        <v>46010</v>
      </c>
    </row>
    <row r="29" s="261" customFormat="1" ht="33.75" customHeight="1">
      <c r="E29" s="280" t="s">
        <v>246</v>
      </c>
      <c r="F29" s="281">
        <v>1</v>
      </c>
      <c r="G29" s="289">
        <v>298692.64000000001</v>
      </c>
    </row>
    <row r="30" s="261" customFormat="1" ht="33.75" customHeight="1">
      <c r="E30" s="280" t="s">
        <v>247</v>
      </c>
      <c r="F30" s="281">
        <v>1</v>
      </c>
      <c r="G30" s="289">
        <v>445582.09999999998</v>
      </c>
    </row>
    <row r="31" s="261" customFormat="1" ht="33.75" customHeight="1">
      <c r="E31" s="280" t="s">
        <v>248</v>
      </c>
      <c r="F31" s="281">
        <v>1</v>
      </c>
      <c r="G31" s="289">
        <v>274664.71999999997</v>
      </c>
    </row>
    <row r="32" s="261" customFormat="1" ht="33.75" customHeight="1">
      <c r="E32" s="280" t="s">
        <v>249</v>
      </c>
      <c r="F32" s="281">
        <v>5</v>
      </c>
      <c r="G32" s="289">
        <v>31013558.899999999</v>
      </c>
    </row>
    <row r="33" s="261" customFormat="1" ht="33.75" customHeight="1">
      <c r="E33" s="280" t="s">
        <v>96</v>
      </c>
      <c r="F33" s="281">
        <v>3</v>
      </c>
      <c r="G33" s="289">
        <v>5614557.3399999999</v>
      </c>
    </row>
    <row r="34" s="261" customFormat="1" ht="33.75" customHeight="1">
      <c r="E34" s="280" t="s">
        <v>250</v>
      </c>
      <c r="F34" s="281">
        <v>6</v>
      </c>
      <c r="G34" s="289">
        <v>691800</v>
      </c>
    </row>
    <row r="35" s="261" customFormat="1" ht="33.75" customHeight="1">
      <c r="E35" s="280" t="s">
        <v>251</v>
      </c>
      <c r="F35" s="281">
        <v>2</v>
      </c>
      <c r="G35" s="289">
        <v>140969.04999999999</v>
      </c>
    </row>
    <row r="36" s="261" customFormat="1" ht="33.75" customHeight="1">
      <c r="E36" s="280" t="s">
        <v>252</v>
      </c>
      <c r="F36" s="281">
        <v>1</v>
      </c>
      <c r="G36" s="289">
        <v>6634</v>
      </c>
    </row>
    <row r="37" s="261" customFormat="1" ht="21.75" customHeight="1">
      <c r="E37" s="290" t="s">
        <v>253</v>
      </c>
      <c r="F37" s="291">
        <v>1</v>
      </c>
      <c r="G37" s="292">
        <v>2379388</v>
      </c>
    </row>
    <row r="38" s="261" customFormat="1" ht="21.75" customHeight="1">
      <c r="E38" s="290" t="s">
        <v>254</v>
      </c>
      <c r="F38" s="291">
        <v>2</v>
      </c>
      <c r="G38" s="292">
        <v>38800</v>
      </c>
    </row>
    <row r="39" s="261" customFormat="1" ht="21.75" customHeight="1">
      <c r="E39" s="290" t="s">
        <v>100</v>
      </c>
      <c r="F39" s="291">
        <v>4</v>
      </c>
      <c r="G39" s="292">
        <v>102005.95</v>
      </c>
    </row>
    <row r="40" s="261" customFormat="1" ht="21.75" customHeight="1">
      <c r="E40" s="285" t="s">
        <v>106</v>
      </c>
      <c r="F40" s="286">
        <v>19</v>
      </c>
      <c r="G40" s="293">
        <v>457303.37</v>
      </c>
    </row>
    <row r="41" s="261" customFormat="1" ht="21.75" customHeight="1">
      <c r="E41" s="290" t="s">
        <v>255</v>
      </c>
      <c r="F41" s="291">
        <v>1</v>
      </c>
      <c r="G41" s="292">
        <v>50000</v>
      </c>
    </row>
    <row r="42" s="261" customFormat="1" ht="21.75" customHeight="1">
      <c r="E42" s="290" t="s">
        <v>108</v>
      </c>
      <c r="F42" s="291">
        <v>1</v>
      </c>
      <c r="G42" s="292">
        <v>25000</v>
      </c>
    </row>
    <row r="43" s="261" customFormat="1" ht="24" customHeight="1">
      <c r="E43" s="280" t="s">
        <v>110</v>
      </c>
      <c r="F43" s="281">
        <v>2</v>
      </c>
      <c r="G43" s="289">
        <v>2415032.1800000002</v>
      </c>
    </row>
    <row r="44" s="261" customFormat="1" ht="24" customHeight="1">
      <c r="E44" s="294" t="s">
        <v>112</v>
      </c>
      <c r="F44" s="295">
        <v>20</v>
      </c>
      <c r="G44" s="296">
        <v>29688928</v>
      </c>
    </row>
    <row r="45" s="261" customFormat="1" ht="24" customHeight="1">
      <c r="E45" s="297" t="s">
        <v>256</v>
      </c>
      <c r="F45" s="298">
        <v>4</v>
      </c>
      <c r="G45" s="299">
        <v>265856.75</v>
      </c>
    </row>
    <row r="46" s="261" customFormat="1" ht="24" customHeight="1">
      <c r="E46" s="297" t="s">
        <v>257</v>
      </c>
      <c r="F46" s="298">
        <v>2</v>
      </c>
      <c r="G46" s="299">
        <v>16302.25</v>
      </c>
    </row>
    <row r="47" s="261" customFormat="1" ht="24" customHeight="1">
      <c r="E47" s="300" t="s">
        <v>258</v>
      </c>
      <c r="F47" s="301">
        <v>1</v>
      </c>
      <c r="G47" s="302">
        <v>298369.5</v>
      </c>
    </row>
    <row r="48" s="261" customFormat="1" ht="23.25" customHeight="1">
      <c r="E48" s="303" t="s">
        <v>259</v>
      </c>
      <c r="F48" s="281">
        <v>1</v>
      </c>
      <c r="G48" s="304">
        <v>19000</v>
      </c>
    </row>
    <row r="49" s="261" customFormat="1" ht="23.25" customHeight="1">
      <c r="E49" s="303" t="s">
        <v>260</v>
      </c>
      <c r="F49" s="281">
        <v>1</v>
      </c>
      <c r="G49" s="304">
        <v>923163.90000000002</v>
      </c>
    </row>
    <row r="50" s="261" customFormat="1" ht="23.25" customHeight="1">
      <c r="E50" s="303" t="s">
        <v>261</v>
      </c>
      <c r="F50" s="281">
        <v>1</v>
      </c>
      <c r="G50" s="304">
        <v>35000</v>
      </c>
    </row>
    <row r="51" s="261" customFormat="1" ht="23.25" customHeight="1">
      <c r="E51" s="303" t="s">
        <v>262</v>
      </c>
      <c r="F51" s="281">
        <v>1</v>
      </c>
      <c r="G51" s="304">
        <v>41250</v>
      </c>
    </row>
    <row r="52" s="261" customFormat="1" ht="23.25" customHeight="1">
      <c r="E52" s="303" t="s">
        <v>263</v>
      </c>
      <c r="F52" s="281">
        <v>1</v>
      </c>
      <c r="G52" s="304">
        <v>39771.900000000001</v>
      </c>
    </row>
    <row r="53" s="261" customFormat="1" ht="23.25" customHeight="1">
      <c r="E53" s="303" t="s">
        <v>135</v>
      </c>
      <c r="F53" s="281">
        <v>4</v>
      </c>
      <c r="G53" s="304">
        <v>4032819.3100000001</v>
      </c>
      <c r="J53" s="305"/>
    </row>
    <row r="54" s="261" customFormat="1" ht="23.25" customHeight="1">
      <c r="E54" s="303" t="s">
        <v>264</v>
      </c>
      <c r="F54" s="281">
        <v>1</v>
      </c>
      <c r="G54" s="304">
        <v>15000</v>
      </c>
    </row>
    <row r="55" s="261" customFormat="1" ht="23.25" customHeight="1">
      <c r="E55" s="303" t="s">
        <v>265</v>
      </c>
      <c r="F55" s="281">
        <v>3</v>
      </c>
      <c r="G55" s="304">
        <v>390469.5</v>
      </c>
    </row>
    <row r="56" s="261" customFormat="1" ht="23.25" customHeight="1">
      <c r="E56" s="306" t="s">
        <v>266</v>
      </c>
      <c r="F56" s="307">
        <v>1</v>
      </c>
      <c r="G56" s="308">
        <v>7800</v>
      </c>
    </row>
    <row r="57" s="261" customFormat="1" ht="23.25" customHeight="1">
      <c r="E57" s="306" t="s">
        <v>267</v>
      </c>
      <c r="F57" s="307">
        <v>1</v>
      </c>
      <c r="G57" s="308">
        <v>49600</v>
      </c>
    </row>
    <row r="58" s="261" customFormat="1" ht="23.25" customHeight="1">
      <c r="E58" s="306" t="s">
        <v>268</v>
      </c>
      <c r="F58" s="301">
        <v>1</v>
      </c>
      <c r="G58" s="309">
        <v>200000</v>
      </c>
    </row>
    <row r="59" s="261" customFormat="1" ht="23.25" customHeight="1">
      <c r="E59" s="306" t="s">
        <v>269</v>
      </c>
      <c r="F59" s="310">
        <v>3</v>
      </c>
      <c r="G59" s="311">
        <v>296467.69</v>
      </c>
    </row>
    <row r="60" s="261" customFormat="1" ht="23.25" customHeight="1">
      <c r="E60" s="306" t="s">
        <v>270</v>
      </c>
      <c r="F60" s="312">
        <v>1</v>
      </c>
      <c r="G60" s="313">
        <v>22800</v>
      </c>
    </row>
    <row r="61" s="261" customFormat="1" ht="23.25" customHeight="1">
      <c r="E61" s="306" t="s">
        <v>271</v>
      </c>
      <c r="F61" s="314">
        <v>6</v>
      </c>
      <c r="G61" s="311">
        <v>26912218.879999999</v>
      </c>
    </row>
    <row r="62" s="261" customFormat="1" ht="23.25" customHeight="1">
      <c r="E62" s="315" t="s">
        <v>272</v>
      </c>
      <c r="F62" s="316">
        <f>SUM(F12:F61)</f>
        <v>141</v>
      </c>
      <c r="G62" s="317">
        <f>SUM(G12:G61)</f>
        <v>196598774.90000001</v>
      </c>
    </row>
    <row r="63" s="261" customFormat="1" ht="23.25" customHeight="1">
      <c r="E63" s="100"/>
      <c r="F63" s="100"/>
      <c r="G63" s="100"/>
    </row>
    <row r="64" s="261" customFormat="1" ht="21.75" customHeight="1">
      <c r="E64" s="100"/>
      <c r="F64" s="100"/>
      <c r="G64" s="100"/>
    </row>
    <row r="65" s="261" customFormat="1" ht="24.75" customHeight="1">
      <c r="E65" s="100"/>
      <c r="F65" s="100"/>
      <c r="G65" s="100"/>
    </row>
    <row r="66" s="261" customFormat="1" ht="24.75" customHeight="1">
      <c r="E66" s="100"/>
      <c r="F66" s="100"/>
      <c r="G66" s="100"/>
    </row>
    <row r="67" s="261" customFormat="1" ht="24" customHeight="1">
      <c r="E67" s="100"/>
      <c r="F67" s="100"/>
      <c r="G67" s="100"/>
    </row>
    <row r="68" ht="21.75" customHeight="1"/>
    <row r="69" ht="24.75" customHeight="1">
      <c r="H69" s="261"/>
    </row>
    <row r="70" ht="21.75" customHeight="1">
      <c r="H70" s="261"/>
    </row>
    <row r="71" ht="21.75" customHeight="1">
      <c r="H71" s="261"/>
    </row>
    <row r="72" ht="21.75" customHeight="1"/>
    <row r="73" ht="21.75" customHeight="1"/>
    <row r="74" ht="36" customHeight="1"/>
    <row r="75" ht="21.75" customHeight="1"/>
    <row r="76" ht="30" customHeight="1"/>
    <row r="77" ht="30" customHeight="1"/>
    <row r="78" ht="21.75" customHeight="1"/>
    <row r="79" ht="21.75" customHeight="1"/>
    <row r="80" ht="16.149999999999999" customHeight="1"/>
    <row r="81" ht="34.5" customHeight="1"/>
    <row r="82" ht="18.75" customHeight="1"/>
    <row r="83" ht="18.75" customHeight="1"/>
    <row r="84" ht="20.25" customHeight="1"/>
    <row r="85" ht="21.75" customHeight="1">
      <c r="I85" s="318"/>
    </row>
    <row r="86" ht="21.75" customHeight="1"/>
    <row r="87" ht="21.75" customHeight="1"/>
    <row r="88" ht="21.75" customHeight="1"/>
    <row r="89" ht="21.75" customHeight="1"/>
    <row r="90" ht="18.75" customHeight="1"/>
    <row r="91" ht="21.75" customHeight="1"/>
    <row r="92" ht="21.75" customHeight="1"/>
    <row r="93" ht="21.75" customHeight="1"/>
    <row r="94" ht="18" customHeight="1"/>
    <row r="95" ht="21.75" customHeight="1"/>
    <row r="96" ht="21.75" customHeight="1"/>
    <row r="97" ht="20.25" customHeight="1"/>
    <row r="98" ht="20.25" customHeight="1"/>
    <row r="99" ht="20.25" customHeight="1"/>
    <row r="100" ht="20.25" customHeight="1"/>
    <row r="101" ht="20.25" customHeight="1">
      <c r="G101" s="319"/>
    </row>
    <row r="102" ht="20.25" customHeight="1">
      <c r="G102" s="319"/>
    </row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>
      <c r="E108" s="101"/>
    </row>
    <row r="109" ht="20.25" customHeight="1">
      <c r="E109" s="101"/>
    </row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6.25" customHeight="1"/>
    <row r="138" ht="21.75" customHeight="1"/>
    <row r="139" ht="21.75" customHeight="1"/>
    <row r="140" ht="21" customHeight="1"/>
    <row r="141" ht="21" customHeight="1"/>
    <row r="142" ht="21" customHeight="1"/>
    <row r="143" ht="21.75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0.25" customHeight="1"/>
    <row r="156" ht="20.25" customHeight="1"/>
    <row r="157" ht="20.25" customHeight="1"/>
    <row r="158" ht="20.25" customHeight="1"/>
    <row r="159" ht="18.75" customHeight="1"/>
    <row r="160" ht="18.75" customHeight="1"/>
    <row r="161" ht="18.75" customHeight="1"/>
    <row r="162" ht="21.75" customHeight="1"/>
    <row r="163" ht="29.25" customHeight="1"/>
    <row r="177" ht="27.75" customHeight="1"/>
    <row r="178" ht="27.75" customHeight="1"/>
    <row r="179" ht="25.5" customHeight="1"/>
    <row r="180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273</v>
      </c>
      <c r="B1">
        <v>112</v>
      </c>
    </row>
    <row r="2">
      <c r="A2" t="s">
        <v>274</v>
      </c>
      <c r="B2">
        <v>29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1" t="s">
        <v>12</v>
      </c>
      <c r="B2" s="137">
        <v>122</v>
      </c>
    </row>
    <row r="3" ht="30">
      <c r="A3" s="171" t="s">
        <v>13</v>
      </c>
      <c r="B3" s="131">
        <v>58</v>
      </c>
    </row>
    <row r="4" ht="30">
      <c r="A4" s="171" t="s">
        <v>14</v>
      </c>
      <c r="B4" s="131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20" width="0.7109375"/>
    <col customWidth="1" min="2" max="2" style="320" width="91.28515625"/>
    <col customWidth="1" min="3" max="3" style="321" width="16.28515625"/>
    <col customWidth="1" min="4" max="4" style="322" width="25.85546875"/>
    <col customWidth="1" min="5" max="5" style="320" width="15.42578125"/>
    <col customWidth="1" min="6" max="6" style="320" width="24.7109375"/>
    <col customWidth="1" min="7" max="7" style="320" width="20.140625"/>
    <col min="8" max="16384" style="320" width="11.42578125"/>
  </cols>
  <sheetData>
    <row r="5" ht="27.75">
      <c r="B5" s="323" t="s">
        <v>186</v>
      </c>
      <c r="C5" s="323"/>
      <c r="D5" s="323"/>
    </row>
    <row r="6" ht="27.75">
      <c r="B6" s="323" t="s">
        <v>187</v>
      </c>
      <c r="C6" s="323"/>
      <c r="D6" s="323"/>
    </row>
    <row r="7" ht="27">
      <c r="B7" s="324" t="s">
        <v>47</v>
      </c>
      <c r="C7" s="324"/>
      <c r="D7" s="324"/>
    </row>
    <row r="8" ht="27.75">
      <c r="B8" s="325" t="s">
        <v>275</v>
      </c>
      <c r="C8" s="325"/>
      <c r="D8" s="325"/>
    </row>
    <row r="9" ht="16.5">
      <c r="B9" s="326" t="s">
        <v>276</v>
      </c>
      <c r="C9" s="326" t="s">
        <v>5</v>
      </c>
      <c r="D9" s="327" t="s">
        <v>53</v>
      </c>
    </row>
    <row r="10" ht="16.5">
      <c r="B10" s="328" t="s">
        <v>54</v>
      </c>
      <c r="C10" s="329">
        <f>SUM(C11:C68)</f>
        <v>159</v>
      </c>
      <c r="D10" s="330">
        <f>SUM(D11:D68)</f>
        <v>539655982.78999996</v>
      </c>
      <c r="F10" s="331"/>
      <c r="G10" s="331"/>
    </row>
    <row r="11" ht="16.5">
      <c r="B11" s="332" t="s">
        <v>58</v>
      </c>
      <c r="C11" s="333">
        <v>1</v>
      </c>
      <c r="D11" s="334">
        <v>33384</v>
      </c>
      <c r="F11" s="331"/>
      <c r="G11" s="331"/>
    </row>
    <row r="12" ht="16.5">
      <c r="B12" s="332" t="s">
        <v>277</v>
      </c>
      <c r="C12" s="333">
        <v>2</v>
      </c>
      <c r="D12" s="334">
        <v>240000</v>
      </c>
    </row>
    <row r="13" ht="16.5">
      <c r="B13" s="332" t="s">
        <v>278</v>
      </c>
      <c r="C13" s="333">
        <v>1</v>
      </c>
      <c r="D13" s="334">
        <v>25011.25</v>
      </c>
    </row>
    <row r="14" ht="16.5">
      <c r="B14" s="332" t="s">
        <v>279</v>
      </c>
      <c r="C14" s="333">
        <v>2</v>
      </c>
      <c r="D14" s="334">
        <f>150000+18000000</f>
        <v>18150000</v>
      </c>
    </row>
    <row r="15" ht="16.5">
      <c r="B15" s="332" t="s">
        <v>280</v>
      </c>
      <c r="C15" s="333">
        <v>1</v>
      </c>
      <c r="D15" s="334">
        <v>12000</v>
      </c>
    </row>
    <row r="16" ht="16.5">
      <c r="B16" s="332" t="s">
        <v>176</v>
      </c>
      <c r="C16" s="333">
        <v>3</v>
      </c>
      <c r="D16" s="334">
        <v>56399</v>
      </c>
    </row>
    <row r="17" ht="16.5">
      <c r="B17" s="332" t="s">
        <v>281</v>
      </c>
      <c r="C17" s="333">
        <v>1</v>
      </c>
      <c r="D17" s="334">
        <v>150000</v>
      </c>
    </row>
    <row r="18" ht="16.5">
      <c r="B18" s="332" t="s">
        <v>237</v>
      </c>
      <c r="C18" s="333">
        <v>2</v>
      </c>
      <c r="D18" s="334">
        <v>71460</v>
      </c>
    </row>
    <row r="19" ht="16.5">
      <c r="B19" s="332" t="s">
        <v>74</v>
      </c>
      <c r="C19" s="333">
        <v>19</v>
      </c>
      <c r="D19" s="334">
        <v>124380320.02</v>
      </c>
    </row>
    <row r="20" ht="16.5">
      <c r="B20" s="332" t="s">
        <v>178</v>
      </c>
      <c r="C20" s="333">
        <v>2</v>
      </c>
      <c r="D20" s="334">
        <v>4268000</v>
      </c>
    </row>
    <row r="21" ht="16.5">
      <c r="B21" s="332" t="s">
        <v>76</v>
      </c>
      <c r="C21" s="333">
        <v>1</v>
      </c>
      <c r="D21" s="334">
        <v>32000</v>
      </c>
    </row>
    <row r="22" ht="16.5">
      <c r="B22" s="332" t="s">
        <v>282</v>
      </c>
      <c r="C22" s="333">
        <v>2</v>
      </c>
      <c r="D22" s="334">
        <v>84165</v>
      </c>
    </row>
    <row r="23" ht="16.5">
      <c r="B23" s="332" t="s">
        <v>283</v>
      </c>
      <c r="C23" s="333">
        <v>1</v>
      </c>
      <c r="D23" s="334">
        <v>48000</v>
      </c>
    </row>
    <row r="24" ht="16.5">
      <c r="B24" s="332" t="s">
        <v>284</v>
      </c>
      <c r="C24" s="333">
        <v>3</v>
      </c>
      <c r="D24" s="334">
        <v>54395868</v>
      </c>
    </row>
    <row r="25" ht="16.5">
      <c r="B25" s="332" t="s">
        <v>84</v>
      </c>
      <c r="C25" s="333">
        <v>1</v>
      </c>
      <c r="D25" s="334">
        <v>99720</v>
      </c>
    </row>
    <row r="26" ht="16.5">
      <c r="B26" s="332" t="s">
        <v>44</v>
      </c>
      <c r="C26" s="333">
        <v>7</v>
      </c>
      <c r="D26" s="334">
        <v>22088876.32</v>
      </c>
    </row>
    <row r="27" ht="16.5">
      <c r="B27" s="332" t="s">
        <v>285</v>
      </c>
      <c r="C27" s="333">
        <v>2</v>
      </c>
      <c r="D27" s="334">
        <v>32490</v>
      </c>
    </row>
    <row r="28" ht="33">
      <c r="B28" s="335" t="s">
        <v>286</v>
      </c>
      <c r="C28" s="333">
        <v>5</v>
      </c>
      <c r="D28" s="334">
        <v>750681.18000000005</v>
      </c>
    </row>
    <row r="29" ht="16.5">
      <c r="B29" s="332" t="s">
        <v>287</v>
      </c>
      <c r="C29" s="333">
        <v>1</v>
      </c>
      <c r="D29" s="334">
        <v>8800.1200000000008</v>
      </c>
    </row>
    <row r="30" ht="16.5">
      <c r="B30" s="332" t="s">
        <v>246</v>
      </c>
      <c r="C30" s="333">
        <v>4</v>
      </c>
      <c r="D30" s="334">
        <v>162014.20000000001</v>
      </c>
    </row>
    <row r="31" ht="16.5">
      <c r="A31" s="320" t="s">
        <v>288</v>
      </c>
      <c r="B31" s="332" t="s">
        <v>95</v>
      </c>
      <c r="C31" s="333">
        <v>3</v>
      </c>
      <c r="D31" s="334">
        <v>22276.040000000001</v>
      </c>
    </row>
    <row r="32" ht="33">
      <c r="A32" s="320" t="s">
        <v>288</v>
      </c>
      <c r="B32" s="335" t="s">
        <v>289</v>
      </c>
      <c r="C32" s="333">
        <v>1</v>
      </c>
      <c r="D32" s="334">
        <v>15000</v>
      </c>
    </row>
    <row r="33" ht="16.5">
      <c r="B33" s="332" t="s">
        <v>99</v>
      </c>
      <c r="C33" s="333">
        <v>2</v>
      </c>
      <c r="D33" s="334">
        <v>81745.860000000001</v>
      </c>
    </row>
    <row r="34" ht="16.5">
      <c r="B34" s="332" t="s">
        <v>41</v>
      </c>
      <c r="C34" s="333">
        <v>18</v>
      </c>
      <c r="D34" s="334">
        <v>24298106.350000001</v>
      </c>
    </row>
    <row r="35" ht="16.5">
      <c r="B35" s="332" t="s">
        <v>290</v>
      </c>
      <c r="C35" s="333">
        <v>7</v>
      </c>
      <c r="D35" s="334">
        <v>857152.79000000004</v>
      </c>
    </row>
    <row r="36" ht="16.5">
      <c r="B36" s="332" t="s">
        <v>291</v>
      </c>
      <c r="C36" s="333">
        <v>5</v>
      </c>
      <c r="D36" s="334">
        <v>181671.06</v>
      </c>
    </row>
    <row r="37" ht="16.5">
      <c r="B37" s="332" t="s">
        <v>292</v>
      </c>
      <c r="C37" s="333">
        <v>2</v>
      </c>
      <c r="D37" s="334">
        <v>39543.349999999999</v>
      </c>
    </row>
    <row r="38" ht="16.5">
      <c r="B38" s="332" t="s">
        <v>104</v>
      </c>
      <c r="C38" s="333">
        <v>1</v>
      </c>
      <c r="D38" s="334">
        <v>292110</v>
      </c>
    </row>
    <row r="39" ht="16.5">
      <c r="B39" s="332" t="s">
        <v>108</v>
      </c>
      <c r="C39" s="333">
        <v>2</v>
      </c>
      <c r="D39" s="334">
        <v>5570757.0499999998</v>
      </c>
    </row>
    <row r="40" ht="16.5">
      <c r="B40" s="332" t="s">
        <v>293</v>
      </c>
      <c r="C40" s="333">
        <v>5</v>
      </c>
      <c r="D40" s="334">
        <v>252109792.15000001</v>
      </c>
    </row>
    <row r="41" ht="16.5">
      <c r="B41" s="332" t="s">
        <v>112</v>
      </c>
      <c r="C41" s="333">
        <v>17</v>
      </c>
      <c r="D41" s="334">
        <v>3321400.9700000002</v>
      </c>
    </row>
    <row r="42" ht="16.5">
      <c r="B42" s="332" t="s">
        <v>294</v>
      </c>
      <c r="C42" s="333">
        <v>1</v>
      </c>
      <c r="D42" s="334">
        <v>8630</v>
      </c>
    </row>
    <row r="43" ht="16.5">
      <c r="B43" s="332" t="s">
        <v>118</v>
      </c>
      <c r="C43" s="333">
        <v>2</v>
      </c>
      <c r="D43" s="334">
        <v>14787400</v>
      </c>
    </row>
    <row r="44" ht="16.5">
      <c r="B44" s="332" t="s">
        <v>295</v>
      </c>
      <c r="C44" s="333">
        <v>1</v>
      </c>
      <c r="D44" s="334">
        <v>55908.019999999997</v>
      </c>
    </row>
    <row r="45" ht="16.5">
      <c r="B45" s="332" t="s">
        <v>121</v>
      </c>
      <c r="C45" s="333">
        <v>1</v>
      </c>
      <c r="D45" s="334">
        <v>29886.75</v>
      </c>
    </row>
    <row r="46" ht="16.5">
      <c r="A46" s="320" t="s">
        <v>296</v>
      </c>
      <c r="B46" s="332" t="s">
        <v>122</v>
      </c>
      <c r="C46" s="333">
        <v>2</v>
      </c>
      <c r="D46" s="334">
        <v>45730</v>
      </c>
    </row>
    <row r="47" ht="16.5">
      <c r="B47" s="332" t="s">
        <v>123</v>
      </c>
      <c r="C47" s="333">
        <v>1</v>
      </c>
      <c r="D47" s="334">
        <v>18928</v>
      </c>
    </row>
    <row r="48" ht="16.5">
      <c r="B48" s="332" t="s">
        <v>124</v>
      </c>
      <c r="C48" s="333">
        <v>1</v>
      </c>
      <c r="D48" s="334">
        <v>59807.279999999999</v>
      </c>
    </row>
    <row r="49" ht="16.5">
      <c r="B49" s="332" t="s">
        <v>297</v>
      </c>
      <c r="C49" s="333">
        <v>1</v>
      </c>
      <c r="D49" s="334">
        <v>50000</v>
      </c>
    </row>
    <row r="50" ht="16.5">
      <c r="B50" s="332" t="s">
        <v>125</v>
      </c>
      <c r="C50" s="333">
        <v>1</v>
      </c>
      <c r="D50" s="334">
        <v>20000</v>
      </c>
    </row>
    <row r="51" ht="16.5">
      <c r="B51" s="332" t="s">
        <v>127</v>
      </c>
      <c r="C51" s="333">
        <v>1</v>
      </c>
      <c r="D51" s="334">
        <v>165984.26999999999</v>
      </c>
    </row>
    <row r="52" ht="16.5">
      <c r="B52" s="332" t="s">
        <v>298</v>
      </c>
      <c r="C52" s="333">
        <v>1</v>
      </c>
      <c r="D52" s="334">
        <v>34999.379999999997</v>
      </c>
    </row>
    <row r="53" ht="16.5">
      <c r="B53" s="332" t="s">
        <v>129</v>
      </c>
      <c r="C53" s="333">
        <v>2</v>
      </c>
      <c r="D53" s="334">
        <v>63500</v>
      </c>
    </row>
    <row r="54" ht="16.5">
      <c r="B54" s="332" t="s">
        <v>131</v>
      </c>
      <c r="C54" s="333">
        <v>1</v>
      </c>
      <c r="D54" s="334">
        <v>30000</v>
      </c>
    </row>
    <row r="55" ht="16.5">
      <c r="B55" s="332" t="s">
        <v>132</v>
      </c>
      <c r="C55" s="333">
        <v>1</v>
      </c>
      <c r="D55" s="334">
        <v>76536.800000000003</v>
      </c>
    </row>
    <row r="56" ht="16.5">
      <c r="B56" s="332" t="s">
        <v>135</v>
      </c>
      <c r="C56" s="333">
        <v>2</v>
      </c>
      <c r="D56" s="334">
        <v>3873036.5</v>
      </c>
    </row>
    <row r="57" ht="16.5">
      <c r="B57" s="332" t="s">
        <v>137</v>
      </c>
      <c r="C57" s="333">
        <v>1</v>
      </c>
      <c r="D57" s="334">
        <v>100000</v>
      </c>
    </row>
    <row r="58" ht="16.5">
      <c r="B58" s="332" t="s">
        <v>138</v>
      </c>
      <c r="C58" s="333">
        <v>1</v>
      </c>
      <c r="D58" s="334">
        <v>14500</v>
      </c>
    </row>
    <row r="59" ht="16.5">
      <c r="B59" s="332" t="s">
        <v>139</v>
      </c>
      <c r="C59" s="333">
        <v>1</v>
      </c>
      <c r="D59" s="334">
        <v>59999.879999999997</v>
      </c>
    </row>
    <row r="60" ht="16.5">
      <c r="B60" s="332" t="s">
        <v>265</v>
      </c>
      <c r="C60" s="333">
        <v>2</v>
      </c>
      <c r="D60" s="334">
        <v>22649.09</v>
      </c>
    </row>
    <row r="61" ht="16.5">
      <c r="B61" s="332" t="s">
        <v>299</v>
      </c>
      <c r="C61" s="333">
        <v>1</v>
      </c>
      <c r="D61" s="334">
        <v>1680000</v>
      </c>
    </row>
    <row r="62" ht="16.5">
      <c r="B62" s="332" t="s">
        <v>300</v>
      </c>
      <c r="C62" s="333">
        <v>1</v>
      </c>
      <c r="D62" s="334">
        <v>15356.639999999999</v>
      </c>
    </row>
    <row r="63" ht="16.5">
      <c r="B63" s="332" t="s">
        <v>146</v>
      </c>
      <c r="C63" s="333">
        <v>1</v>
      </c>
      <c r="D63" s="334">
        <v>14800</v>
      </c>
    </row>
    <row r="64" ht="16.5">
      <c r="B64" s="332" t="s">
        <v>301</v>
      </c>
      <c r="C64" s="333">
        <v>1</v>
      </c>
      <c r="D64" s="334">
        <v>4685000</v>
      </c>
    </row>
    <row r="65">
      <c r="B65" s="332" t="s">
        <v>302</v>
      </c>
      <c r="C65" s="333">
        <v>1</v>
      </c>
      <c r="D65" s="334">
        <v>5760</v>
      </c>
    </row>
    <row r="66">
      <c r="B66" s="332" t="s">
        <v>150</v>
      </c>
      <c r="C66" s="333">
        <v>1</v>
      </c>
      <c r="D66" s="334">
        <v>139000</v>
      </c>
    </row>
    <row r="67">
      <c r="B67" s="332" t="s">
        <v>303</v>
      </c>
      <c r="C67" s="333">
        <v>1</v>
      </c>
      <c r="D67" s="334">
        <v>50696</v>
      </c>
    </row>
    <row r="68">
      <c r="B68" s="332" t="s">
        <v>271</v>
      </c>
      <c r="C68" s="333">
        <v>4</v>
      </c>
      <c r="D68" s="334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5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1">
        <v>112</v>
      </c>
      <c r="D17" s="112">
        <v>158263047.28</v>
      </c>
      <c r="E17" s="113">
        <v>0.79430000000000012</v>
      </c>
      <c r="F17" s="103"/>
      <c r="G17" s="103"/>
      <c r="H17" s="110"/>
    </row>
    <row r="18" ht="15" customHeight="1">
      <c r="B18" s="114"/>
      <c r="C18" s="115"/>
      <c r="D18" s="116"/>
      <c r="E18" s="117"/>
      <c r="F18" s="103"/>
      <c r="G18" s="103"/>
      <c r="H18" s="110"/>
      <c r="M18" s="118"/>
    </row>
    <row r="19" ht="35.100000000000001" customHeight="1">
      <c r="B19" s="111" t="s">
        <v>59</v>
      </c>
      <c r="C19" s="111">
        <v>29</v>
      </c>
      <c r="D19" s="119">
        <v>38335727.619999997</v>
      </c>
      <c r="E19" s="113">
        <v>0.20569999999999999</v>
      </c>
      <c r="F19" s="103"/>
      <c r="G19" s="103"/>
      <c r="H19" s="110"/>
    </row>
    <row r="20" ht="18.75" customHeight="1">
      <c r="B20" s="114"/>
      <c r="C20" s="120"/>
      <c r="D20" s="121"/>
      <c r="E20" s="122"/>
      <c r="F20" s="103"/>
      <c r="G20" s="103"/>
      <c r="H20" s="110"/>
    </row>
    <row r="21" ht="35.100000000000001" customHeight="1">
      <c r="B21" s="123" t="s">
        <v>10</v>
      </c>
      <c r="C21" s="123">
        <f>SUM(C17:C20)</f>
        <v>141</v>
      </c>
      <c r="D21" s="124">
        <f>SUM(D17:D20)</f>
        <v>196598774.90000001</v>
      </c>
      <c r="E21" s="125">
        <f>SUM(E17:E20)</f>
        <v>1</v>
      </c>
    </row>
    <row r="22">
      <c r="E22" s="101"/>
    </row>
    <row r="24">
      <c r="C24" s="126"/>
      <c r="D24" s="126"/>
      <c r="E24" s="101"/>
    </row>
    <row r="25">
      <c r="C25" s="118"/>
      <c r="D25" s="118"/>
      <c r="E25" s="101"/>
    </row>
    <row r="26">
      <c r="C26" s="118"/>
      <c r="D26" s="118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192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193</v>
      </c>
      <c r="C6" s="102"/>
      <c r="D6" s="102"/>
      <c r="E6" s="102"/>
      <c r="F6" s="102"/>
      <c r="G6" s="102"/>
      <c r="H6" s="102"/>
      <c r="I6" s="102"/>
    </row>
    <row r="7" ht="30">
      <c r="B7" s="102" t="s">
        <v>194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195</v>
      </c>
      <c r="C9" s="103"/>
      <c r="D9" s="103"/>
      <c r="E9" s="103"/>
      <c r="F9" s="103"/>
      <c r="G9" s="103"/>
      <c r="H9" s="103"/>
      <c r="I9" s="103"/>
    </row>
    <row r="10" ht="30">
      <c r="B10" s="127" t="s">
        <v>196</v>
      </c>
      <c r="C10" s="127"/>
      <c r="D10" s="127"/>
      <c r="E10" s="127"/>
      <c r="F10" s="127"/>
      <c r="G10" s="127"/>
      <c r="H10" s="127"/>
      <c r="I10" s="127"/>
    </row>
    <row r="11" ht="30">
      <c r="B11" s="128" t="s">
        <v>197</v>
      </c>
      <c r="C11" s="129" t="s">
        <v>198</v>
      </c>
      <c r="D11" s="129"/>
      <c r="E11" s="129"/>
      <c r="F11" s="129"/>
      <c r="G11" s="129"/>
      <c r="H11" s="130" t="s">
        <v>199</v>
      </c>
      <c r="I11" s="130"/>
    </row>
    <row r="12" ht="30">
      <c r="B12" s="128"/>
      <c r="C12" s="129">
        <v>2014</v>
      </c>
      <c r="D12" s="129"/>
      <c r="E12" s="131"/>
      <c r="F12" s="129">
        <v>2015</v>
      </c>
      <c r="G12" s="129"/>
      <c r="H12" s="130"/>
      <c r="I12" s="130"/>
    </row>
    <row r="13" ht="63">
      <c r="B13" s="128"/>
      <c r="C13" s="132" t="s">
        <v>11</v>
      </c>
      <c r="D13" s="129" t="s">
        <v>38</v>
      </c>
      <c r="E13" s="133"/>
      <c r="F13" s="132" t="s">
        <v>11</v>
      </c>
      <c r="G13" s="129" t="s">
        <v>38</v>
      </c>
      <c r="H13" s="132" t="s">
        <v>11</v>
      </c>
      <c r="I13" s="134" t="s">
        <v>200</v>
      </c>
    </row>
    <row r="14">
      <c r="B14" s="135"/>
      <c r="C14" s="135"/>
      <c r="D14" s="135"/>
      <c r="E14" s="136"/>
      <c r="F14" s="137"/>
      <c r="G14" s="137"/>
      <c r="H14" s="138"/>
      <c r="I14" s="139"/>
    </row>
    <row r="15" ht="60">
      <c r="B15" s="140" t="s">
        <v>7</v>
      </c>
      <c r="C15" s="141">
        <v>59</v>
      </c>
      <c r="D15" s="142">
        <v>36116498.799999997</v>
      </c>
      <c r="E15" s="136"/>
      <c r="F15" s="141">
        <v>177</v>
      </c>
      <c r="G15" s="142">
        <f>+'recursos monto'!D14</f>
        <v>146452224.68000001</v>
      </c>
      <c r="H15" s="141">
        <f>+F15-C15</f>
        <v>118</v>
      </c>
      <c r="I15" s="143">
        <f>+H15/C15</f>
        <v>2</v>
      </c>
      <c r="K15" s="144"/>
      <c r="L15" s="145"/>
    </row>
    <row r="16" ht="21.75" customHeight="1">
      <c r="B16" s="136"/>
      <c r="C16" s="136"/>
      <c r="D16" s="136"/>
      <c r="E16" s="136"/>
      <c r="F16" s="131"/>
      <c r="G16" s="131"/>
      <c r="H16" s="146"/>
      <c r="I16" s="147"/>
    </row>
    <row r="17" ht="60">
      <c r="B17" s="140" t="s">
        <v>8</v>
      </c>
      <c r="C17" s="141">
        <v>23</v>
      </c>
      <c r="D17" s="142">
        <v>843508176.95000005</v>
      </c>
      <c r="E17" s="136"/>
      <c r="F17" s="141">
        <v>23</v>
      </c>
      <c r="G17" s="142">
        <v>56469644.829999998</v>
      </c>
      <c r="H17" s="141">
        <f>+F17-C17</f>
        <v>0</v>
      </c>
      <c r="I17" s="143">
        <f>+H17/C17</f>
        <v>0</v>
      </c>
      <c r="K17" s="144"/>
      <c r="L17" s="145"/>
    </row>
    <row r="18">
      <c r="B18" s="136"/>
      <c r="C18" s="136"/>
      <c r="D18" s="136"/>
      <c r="E18" s="136"/>
      <c r="F18" s="131"/>
      <c r="G18" s="131"/>
      <c r="H18" s="146"/>
      <c r="I18" s="147"/>
    </row>
    <row r="19" ht="60">
      <c r="B19" s="140" t="s">
        <v>9</v>
      </c>
      <c r="C19" s="141">
        <v>3</v>
      </c>
      <c r="D19" s="142">
        <v>87056.789999999994</v>
      </c>
      <c r="E19" s="136"/>
      <c r="F19" s="141">
        <v>0</v>
      </c>
      <c r="G19" s="142">
        <v>0</v>
      </c>
      <c r="H19" s="141">
        <v>0</v>
      </c>
      <c r="I19" s="143">
        <f>+H19/C19</f>
        <v>0</v>
      </c>
    </row>
    <row r="20" ht="22.5" customHeight="1">
      <c r="B20" s="148"/>
      <c r="C20" s="148"/>
      <c r="D20" s="148"/>
      <c r="E20" s="136"/>
      <c r="F20" s="149"/>
      <c r="G20" s="149"/>
      <c r="H20" s="150"/>
      <c r="I20" s="151"/>
    </row>
    <row r="21" ht="30">
      <c r="B21" s="152" t="s">
        <v>10</v>
      </c>
      <c r="C21" s="153">
        <f>SUM(C15:C19)</f>
        <v>85</v>
      </c>
      <c r="D21" s="154">
        <f>SUM(D15:D20)</f>
        <v>879711732.53999996</v>
      </c>
      <c r="E21" s="155"/>
      <c r="F21" s="153">
        <f>SUM(F15:F19)</f>
        <v>200</v>
      </c>
      <c r="G21" s="154">
        <f>SUM(G15:G20)</f>
        <v>202921869.50999999</v>
      </c>
      <c r="H21" s="153">
        <f>SUM(H15:H19)</f>
        <v>118</v>
      </c>
      <c r="I21" s="153"/>
    </row>
    <row r="22" ht="9" customHeight="1"/>
    <row r="24">
      <c r="F24" s="156"/>
      <c r="G24" s="126"/>
      <c r="H24" s="101"/>
    </row>
    <row r="25">
      <c r="F25" s="118"/>
      <c r="G25" s="118"/>
      <c r="H25" s="101"/>
    </row>
    <row r="26">
      <c r="F26" s="118"/>
      <c r="G26" s="118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201</v>
      </c>
      <c r="C5" s="102"/>
      <c r="D5" s="102"/>
    </row>
    <row r="6" ht="30">
      <c r="B6" s="102" t="s">
        <v>194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202</v>
      </c>
      <c r="C9" s="102"/>
      <c r="D9" s="102"/>
      <c r="E9" s="102"/>
    </row>
    <row r="10" ht="30">
      <c r="B10" s="103" t="s">
        <v>196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7" t="s">
        <v>197</v>
      </c>
      <c r="C12" s="157" t="s">
        <v>11</v>
      </c>
      <c r="D12" s="158" t="s">
        <v>38</v>
      </c>
    </row>
    <row r="13">
      <c r="B13" s="159"/>
      <c r="C13" s="160"/>
      <c r="D13" s="161"/>
    </row>
    <row r="14" ht="30">
      <c r="B14" s="162" t="s">
        <v>7</v>
      </c>
      <c r="C14" s="163">
        <v>177</v>
      </c>
      <c r="D14" s="164">
        <v>146452224.68000001</v>
      </c>
    </row>
    <row r="15">
      <c r="B15" s="162"/>
      <c r="C15" s="163"/>
      <c r="D15" s="165"/>
    </row>
    <row r="16" ht="30">
      <c r="B16" s="162" t="s">
        <v>8</v>
      </c>
      <c r="C16" s="163">
        <v>23</v>
      </c>
      <c r="D16" s="164">
        <v>56469644.829999998</v>
      </c>
    </row>
    <row r="17" hidden="1">
      <c r="B17" s="162"/>
      <c r="C17" s="163"/>
      <c r="D17" s="165"/>
    </row>
    <row r="18" hidden="1">
      <c r="B18" s="162" t="s">
        <v>9</v>
      </c>
      <c r="C18" s="163"/>
      <c r="D18" s="164"/>
    </row>
    <row r="19">
      <c r="B19" s="166"/>
      <c r="C19" s="167"/>
      <c r="D19" s="168"/>
    </row>
    <row r="20" ht="30">
      <c r="B20" s="169" t="s">
        <v>10</v>
      </c>
      <c r="C20" s="129">
        <f>SUM(C14:C18)</f>
        <v>200</v>
      </c>
      <c r="D20" s="170">
        <f>+D14+D16</f>
        <v>202921869.50999999</v>
      </c>
    </row>
    <row r="23">
      <c r="C23" s="126"/>
      <c r="D23" s="101"/>
    </row>
    <row r="24">
      <c r="C24" s="118"/>
      <c r="D24" s="101"/>
    </row>
    <row r="25">
      <c r="C25" s="118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1" width="3.7109375"/>
    <col customWidth="1" min="2" max="2" style="171" width="85"/>
    <col customWidth="1" min="3" max="3" style="171" width="12"/>
    <col customWidth="1" min="4" max="4" style="171" width="25.5703125"/>
    <col customWidth="1" min="5" max="5" style="171" width="62.140625"/>
    <col customWidth="1" min="6" max="6" style="171" width="2.140625"/>
    <col min="7" max="16384" style="171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2" t="s">
        <v>203</v>
      </c>
      <c r="C5" s="172"/>
      <c r="D5" s="172"/>
      <c r="E5" s="172"/>
    </row>
    <row r="6" ht="24">
      <c r="B6" s="173" t="s">
        <v>204</v>
      </c>
      <c r="C6" s="173"/>
      <c r="D6" s="173"/>
      <c r="E6" s="173"/>
    </row>
    <row r="7" ht="24">
      <c r="B7" s="173" t="s">
        <v>205</v>
      </c>
      <c r="C7" s="174"/>
      <c r="D7" s="174"/>
      <c r="E7" s="174"/>
    </row>
    <row r="8" ht="30">
      <c r="B8" s="175" t="s">
        <v>206</v>
      </c>
      <c r="C8" s="176"/>
      <c r="D8" s="177" t="s">
        <v>5</v>
      </c>
      <c r="E8" s="178" t="s">
        <v>38</v>
      </c>
    </row>
    <row r="9" ht="35.100000000000001" hidden="1" customHeight="1">
      <c r="B9" s="179" t="s">
        <v>207</v>
      </c>
      <c r="C9" s="180" t="s">
        <v>62</v>
      </c>
      <c r="D9" s="181">
        <v>5</v>
      </c>
      <c r="E9" s="182">
        <v>25365657.84</v>
      </c>
    </row>
    <row r="10" ht="12" customHeight="1">
      <c r="B10" s="183"/>
      <c r="C10" s="184"/>
      <c r="D10" s="185"/>
      <c r="E10" s="186"/>
    </row>
    <row r="11" ht="34.5" customHeight="1">
      <c r="B11" s="187" t="s">
        <v>208</v>
      </c>
      <c r="C11" s="188" t="s">
        <v>60</v>
      </c>
      <c r="D11" s="189">
        <v>74</v>
      </c>
      <c r="E11" s="190">
        <v>2117327.5</v>
      </c>
    </row>
    <row r="12" ht="10.9" customHeight="1">
      <c r="B12" s="191"/>
      <c r="C12" s="192"/>
      <c r="D12" s="193"/>
      <c r="E12" s="194"/>
    </row>
    <row r="13" ht="34.5" customHeight="1">
      <c r="B13" s="187" t="s">
        <v>18</v>
      </c>
      <c r="C13" s="188" t="s">
        <v>64</v>
      </c>
      <c r="D13" s="189">
        <v>34</v>
      </c>
      <c r="E13" s="190">
        <v>37512544.609999999</v>
      </c>
    </row>
    <row r="14" ht="15.75" customHeight="1">
      <c r="B14" s="191"/>
      <c r="C14" s="192"/>
      <c r="D14" s="193"/>
      <c r="E14" s="194"/>
    </row>
    <row r="15" ht="32.25" customHeight="1">
      <c r="B15" s="195" t="s">
        <v>21</v>
      </c>
      <c r="C15" s="196" t="s">
        <v>67</v>
      </c>
      <c r="D15" s="197">
        <v>11</v>
      </c>
      <c r="E15" s="198">
        <v>156331313.69999999</v>
      </c>
    </row>
    <row r="16" ht="12" customHeight="1">
      <c r="B16" s="199"/>
      <c r="C16" s="200"/>
      <c r="D16" s="200"/>
      <c r="E16" s="201"/>
    </row>
    <row r="17" ht="24.75" customHeight="1">
      <c r="B17" s="187" t="s">
        <v>209</v>
      </c>
      <c r="C17" s="188" t="s">
        <v>210</v>
      </c>
      <c r="D17" s="189">
        <v>2</v>
      </c>
      <c r="E17" s="190">
        <v>43812.25</v>
      </c>
    </row>
    <row r="18" ht="12" customHeight="1">
      <c r="B18" s="191"/>
      <c r="C18" s="192"/>
      <c r="D18" s="193"/>
      <c r="E18" s="194"/>
    </row>
    <row r="19" ht="31.5" customHeight="1">
      <c r="B19" s="187" t="s">
        <v>211</v>
      </c>
      <c r="C19" s="188" t="s">
        <v>212</v>
      </c>
      <c r="D19" s="189">
        <v>3</v>
      </c>
      <c r="E19" s="190">
        <v>411547.16999999998</v>
      </c>
    </row>
    <row r="20" ht="12.75" customHeight="1">
      <c r="B20" s="202"/>
      <c r="C20" s="203"/>
      <c r="D20" s="204"/>
      <c r="E20" s="205"/>
    </row>
    <row r="21" ht="31.5" customHeight="1">
      <c r="B21" s="206" t="s">
        <v>213</v>
      </c>
      <c r="C21" s="207" t="s">
        <v>214</v>
      </c>
      <c r="D21" s="111">
        <v>10</v>
      </c>
      <c r="E21" s="208">
        <v>51221.43</v>
      </c>
    </row>
    <row r="22" ht="14.25" customHeight="1">
      <c r="B22" s="209"/>
      <c r="C22" s="210"/>
      <c r="D22" s="210"/>
      <c r="E22" s="211"/>
    </row>
    <row r="23" ht="31.5" customHeight="1">
      <c r="B23" s="212" t="s">
        <v>215</v>
      </c>
      <c r="C23" s="213" t="s">
        <v>216</v>
      </c>
      <c r="D23" s="213">
        <v>4</v>
      </c>
      <c r="E23" s="214">
        <v>102005.95</v>
      </c>
    </row>
    <row r="24" ht="16.5" customHeight="1">
      <c r="B24" s="215"/>
      <c r="C24" s="216"/>
      <c r="D24" s="216"/>
      <c r="E24" s="217"/>
    </row>
    <row r="25" ht="31.5" customHeight="1">
      <c r="B25" s="218" t="s">
        <v>217</v>
      </c>
      <c r="C25" s="219" t="s">
        <v>184</v>
      </c>
      <c r="D25" s="219">
        <v>1</v>
      </c>
      <c r="E25" s="220">
        <v>585.28999999999996</v>
      </c>
    </row>
    <row r="26" ht="12.75" customHeight="1">
      <c r="B26" s="221"/>
      <c r="C26" s="222"/>
      <c r="D26" s="222"/>
      <c r="E26" s="223"/>
    </row>
    <row r="27" ht="31.5" customHeight="1">
      <c r="B27" s="224" t="s">
        <v>218</v>
      </c>
      <c r="C27" s="225" t="s">
        <v>219</v>
      </c>
      <c r="D27" s="225">
        <v>1</v>
      </c>
      <c r="E27" s="226">
        <v>3417</v>
      </c>
    </row>
    <row r="28" ht="12.75" customHeight="1">
      <c r="B28" s="221"/>
      <c r="C28" s="222"/>
      <c r="D28" s="222"/>
      <c r="E28" s="223"/>
    </row>
    <row r="29" ht="31.5" customHeight="1">
      <c r="B29" s="227" t="s">
        <v>207</v>
      </c>
      <c r="C29" s="225" t="s">
        <v>62</v>
      </c>
      <c r="D29" s="225">
        <v>1</v>
      </c>
      <c r="E29" s="226">
        <v>25000</v>
      </c>
    </row>
    <row r="30" ht="19.5" customHeight="1">
      <c r="B30" s="191"/>
      <c r="C30" s="228"/>
      <c r="D30" s="229"/>
      <c r="E30" s="230"/>
    </row>
    <row r="31" ht="43.5" customHeight="1">
      <c r="B31" s="231" t="s">
        <v>10</v>
      </c>
      <c r="C31" s="232"/>
      <c r="D31" s="233">
        <f>SUM(D11:D30)</f>
        <v>141</v>
      </c>
      <c r="E31" s="234">
        <f>SUM(E11:E30)</f>
        <v>196598774.89999998</v>
      </c>
    </row>
    <row r="32" ht="12.75" customHeight="1">
      <c r="B32" s="235"/>
      <c r="C32" s="235"/>
      <c r="D32" s="235"/>
      <c r="E32" s="235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8</cp:revision>
  <dcterms:created xsi:type="dcterms:W3CDTF">2015-05-27T20:39:48Z</dcterms:created>
  <dcterms:modified xsi:type="dcterms:W3CDTF">2024-10-08T14:01:05Z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