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6EB69BF7-B08F-4A46-A61C-50F568977D0E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r:id="rId10"/>
    <sheet name="grafica t acto selecc" sheetId="11" state="hidden" r:id="rId11"/>
    <sheet name="Fallados y en tramite" sheetId="12" state="hidden" r:id="rId12"/>
    <sheet name="instituciones" sheetId="13" state="hidden" r:id="rId13"/>
    <sheet name="grafica de fallados y tramite" sheetId="14" state="hidden" r:id="rId14"/>
    <sheet name="Hoja8" sheetId="15" state="hidden" r:id="rId15"/>
    <sheet name="todas las inst" sheetId="16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3" l="1"/>
  <c r="F30" i="13"/>
  <c r="E28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21" i="9"/>
  <c r="D21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<sst xmlns="http://schemas.openxmlformats.org/spreadsheetml/2006/main" count="3237" uniqueCount="273">
  <si>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</si>
  <si>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</si>
  <si>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</si>
  <si>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</si>
  <si>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</si>
  <si>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</si>
  <si>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</si>
  <si>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</si>
  <si>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</si>
  <si>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</si>
  <si>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</si>
  <si>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</si>
  <si>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</si>
  <si>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</si>
  <si>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</si>
  <si>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</si>
  <si>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</si>
  <si>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</si>
  <si>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</si>
  <si>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</si>
  <si>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</si>
  <si>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</si>
  <si>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</si>
  <si>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</si>
  <si>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</si>
  <si>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</si>
  <si>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</si>
  <si>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</si>
  <si>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</si>
  <si>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</si>
  <si>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</si>
  <si>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</si>
  <si>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</si>
  <si>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</si>
  <si>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</si>
  <si>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</si>
  <si>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</si>
  <si>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</si>
  <si>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</si>
  <si>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</si>
  <si>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</si>
  <si>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</si>
  <si>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</si>
  <si>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</si>
  <si>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</si>
  <si>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</si>
  <si>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</si>
  <si>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</si>
  <si>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</si>
  <si>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</si>
  <si>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</si>
  <si>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</si>
  <si>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</si>
  <si>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</si>
  <si>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</si>
  <si>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</si>
  <si>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</si>
  <si>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</si>
  <si>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</si>
  <si>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</si>
  <si>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</si>
  <si>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</si>
  <si>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</si>
  <si>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</si>
  <si>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</si>
  <si>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</si>
  <si>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</si>
  <si>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</si>
  <si>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</si>
  <si>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</si>
  <si>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</si>
  <si>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</si>
  <si>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</si>
  <si>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</si>
  <si>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</si>
  <si>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</si>
  <si>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</si>
  <si>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</si>
  <si>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</si>
  <si>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</si>
  <si>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</si>
  <si>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</si>
  <si>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</si>
  <si>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</si>
  <si>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</si>
  <si>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</si>
  <si>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</si>
  <si>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</si>
  <si>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</si>
  <si>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</si>
  <si>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</si>
  <si>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</si>
  <si>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</si>
  <si>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</si>
  <si>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</si>
  <si>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</si>
  <si>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</si>
  <si>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</si>
  <si>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</si>
  <si>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</si>
  <si>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</si>
  <si>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</si>
  <si>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</si>
  <si>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</si>
  <si>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</si>
  <si>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</si>
  <si>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</si>
  <si>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</si>
  <si>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</si>
  <si>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</si>
  <si>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</si>
  <si>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</si>
  <si>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</si>
  <si>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</si>
  <si>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</si>
  <si>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</si>
  <si>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</si>
  <si>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</si>
  <si>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</si>
  <si>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</si>
  <si>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</si>
  <si>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</si>
  <si>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</si>
  <si>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</si>
  <si>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</si>
  <si>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</si>
  <si>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</si>
  <si>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</si>
  <si>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</si>
  <si>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</si>
  <si>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</si>
  <si>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</si>
  <si>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</si>
  <si>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</si>
  <si>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</si>
  <si>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</si>
  <si>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</si>
  <si>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</si>
  <si>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</si>
  <si>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</si>
  <si>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</si>
  <si>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</si>
  <si>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</si>
  <si>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</si>
  <si>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</si>
  <si>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</si>
  <si>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</si>
  <si>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</si>
  <si>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</si>
  <si>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</si>
  <si>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</si>
  <si>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</si>
  <si>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</si>
  <si>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</si>
  <si>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</si>
  <si>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</si>
  <si>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</si>
  <si>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</si>
  <si>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</si>
  <si>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</si>
  <si>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</si>
  <si>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</si>
  <si>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</si>
  <si>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</si>
  <si>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</si>
  <si>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</si>
  <si>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</si>
  <si>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</si>
  <si>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</si>
  <si>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</si>
  <si>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</si>
  <si>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</si>
  <si>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</si>
  <si>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</si>
  <si>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</si>
  <si>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</si>
  <si>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</si>
  <si>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</si>
  <si>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</si>
  <si>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</si>
  <si>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</si>
  <si>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</si>
  <si>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</si>
  <si>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</si>
  <si>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</si>
  <si>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</si>
  <si>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</si>
  <si>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</si>
  <si>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</si>
  <si>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</si>
  <si>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</si>
  <si>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</si>
  <si>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</si>
  <si>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</si>
  <si>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</si>
  <si>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</si>
  <si>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</si>
  <si>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</si>
  <si>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</si>
  <si>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</si>
  <si>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</si>
  <si>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</si>
  <si>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</si>
  <si>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</si>
  <si>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</si>
  <si>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</si>
  <si>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</si>
  <si>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</si>
  <si>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</si>
  <si>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</si>
  <si>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</si>
  <si>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</si>
  <si>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</si>
  <si>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</si>
  <si>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</si>
  <si>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</si>
  <si>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AUTORIDAD NACIONAL DE LOS SERVICIOS PÚBLICOS (ASEP)</t>
  </si>
  <si>
    <t>BANCO NACIONAL DE PANAMÁ</t>
  </si>
  <si>
    <t>INSTITUTO ONCOLÓGICO NACIONAL (ION)</t>
  </si>
  <si>
    <t>INSTITUTO TÉCNICO SUPERIOR ESPECIALIZADO</t>
  </si>
  <si>
    <t>ÓRGANO JUDICIAL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</si>
  <si>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</si>
  <si>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</si>
  <si>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</si>
  <si>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</si>
  <si>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</si>
  <si>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</si>
  <si>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</si>
  <si>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</si>
  <si>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</si>
  <si>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</si>
  <si>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</si>
  <si>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</si>
  <si>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</si>
  <si>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</si>
  <si>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</si>
  <si>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</si>
  <si>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</si>
  <si>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</si>
  <si>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</si>
  <si>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</si>
  <si>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</si>
  <si>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</si>
  <si>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</si>
  <si>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</si>
  <si>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</si>
  <si>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</si>
  <si>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</si>
  <si>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</si>
  <si>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</si>
  <si>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</si>
  <si>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</si>
  <si>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</si>
  <si>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</si>
  <si>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 xml:space="preserve">AGENCIAS DEL AREA ECONÓMICO PANAMÁ PACÍFICO </t>
  </si>
  <si>
    <t>Convenio Marco</t>
  </si>
  <si>
    <t>AEROPUERTO INTERNACIONAL DE TOCUMEN, S.A.</t>
  </si>
  <si>
    <t>INSTITUTO DE ACUEDUCTOS Y ALCANTARILLADOS NACIONALES (IDAAN)</t>
  </si>
  <si>
    <t>METRO DE PANAMÁ, S.A.</t>
  </si>
  <si>
    <t>MINISTERIO DE CULTURA</t>
  </si>
  <si>
    <t>MUNICIPIO DE BOQUETE</t>
  </si>
  <si>
    <t xml:space="preserve">ÓRGANO JUDICIAL </t>
  </si>
  <si>
    <t>del 01 Enero al 31 de marzo de 2025</t>
  </si>
  <si>
    <t>del 01  de Enero al 31 de Marzo 2025</t>
  </si>
  <si>
    <t xml:space="preserve">                                                                                  del 01 de Enero al 31 de Marzo de 2025</t>
  </si>
  <si>
    <t xml:space="preserve">       del  01 de Enero  al 31 de Marzo de 2025</t>
  </si>
  <si>
    <t>Regimen Municipal</t>
  </si>
  <si>
    <t>IBI</t>
  </si>
  <si>
    <t>BANCO NACINAL DE PANAMÁ</t>
  </si>
  <si>
    <t>BENEMÉRITO CUERPO DE BOMBEROS DE LA REPÚBLICA DE PANAMÁ</t>
  </si>
  <si>
    <t>MUNICIPIO DE CALOBRE</t>
  </si>
  <si>
    <t>MUNICIPIO DE LAS MINAS</t>
  </si>
  <si>
    <t xml:space="preserve">ZONA LIBRE DE COLÓN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</si>
</sst>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3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39997558519241921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304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172" fontId="17" fillId="6" borderId="37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39" xfId="0" applyFont="1" applyFill="1" applyBorder="1" applyAlignment="1">
      <alignment horizontal="center"/>
    </xf>
    <xf numFmtId="0" fontId="17" fillId="6" borderId="39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0" borderId="40" xfId="0" applyFont="1" applyFill="1" applyBorder="1"/>
    <xf numFmtId="0" fontId="17" fillId="10" borderId="16" xfId="0" applyFont="1" applyFill="1" applyBorder="1" applyAlignment="1">
      <alignment horizontal="center"/>
    </xf>
    <xf numFmtId="10" fontId="17" fillId="10" borderId="17" xfId="0" applyNumberFormat="1" applyFont="1" applyFill="1" applyBorder="1" applyAlignment="1">
      <alignment horizontal="center"/>
    </xf>
    <xf numFmtId="164" fontId="17" fillId="10" borderId="17" xfId="0" applyNumberFormat="1" applyFont="1" applyFill="1" applyBorder="1" applyAlignment="1">
      <alignment horizontal="right"/>
    </xf>
    <xf numFmtId="0" fontId="18" fillId="6" borderId="39" xfId="0" applyFont="1" applyFill="1" applyBorder="1"/>
    <xf numFmtId="0" fontId="17" fillId="10" borderId="39" xfId="0" applyFont="1" applyFill="1" applyBorder="1"/>
    <xf numFmtId="0" fontId="17" fillId="10" borderId="14" xfId="0" applyFont="1" applyFill="1" applyBorder="1" applyAlignment="1">
      <alignment horizontal="center"/>
    </xf>
    <xf numFmtId="10" fontId="17" fillId="10" borderId="15" xfId="0" applyNumberFormat="1" applyFont="1" applyFill="1" applyBorder="1" applyAlignment="1">
      <alignment horizontal="center"/>
    </xf>
    <xf numFmtId="164" fontId="17" fillId="10" borderId="15" xfId="0" applyNumberFormat="1" applyFont="1" applyFill="1" applyBorder="1" applyAlignment="1">
      <alignment horizontal="right"/>
    </xf>
    <xf numFmtId="0" fontId="17" fillId="5" borderId="39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1" borderId="14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/>
    </xf>
    <xf numFmtId="172" fontId="29" fillId="11" borderId="15" xfId="0" applyNumberFormat="1" applyFont="1" applyFill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 wrapText="1"/>
    </xf>
    <xf numFmtId="0" fontId="32" fillId="0" borderId="0" xfId="0" applyFont="1"/>
    <xf numFmtId="0" fontId="31" fillId="6" borderId="41" xfId="0" applyFont="1" applyFill="1" applyBorder="1" applyAlignment="1">
      <alignment vertical="center" wrapText="1"/>
    </xf>
    <xf numFmtId="0" fontId="29" fillId="11" borderId="41" xfId="0" applyFont="1" applyFill="1" applyBorder="1"/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30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30" fillId="9" borderId="13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13" borderId="39" xfId="0" applyFont="1" applyFill="1" applyBorder="1" applyAlignment="1">
      <alignment horizontal="left" vertical="center" wrapText="1"/>
    </xf>
    <xf numFmtId="0" fontId="31" fillId="14" borderId="39" xfId="0" applyFont="1" applyFill="1" applyBorder="1" applyAlignment="1">
      <alignment horizontal="left" vertical="center" wrapText="1"/>
    </xf>
    <xf numFmtId="0" fontId="31" fillId="9" borderId="39" xfId="0" applyFont="1" applyFill="1" applyBorder="1" applyAlignment="1">
      <alignment horizontal="left" vertical="center" wrapText="1"/>
    </xf>
    <xf numFmtId="0" fontId="31" fillId="13" borderId="25" xfId="0" applyFont="1" applyFill="1" applyBorder="1" applyAlignment="1">
      <alignment horizontal="left" vertical="center" wrapText="1"/>
    </xf>
    <xf numFmtId="0" fontId="17" fillId="0" borderId="34" xfId="0" applyFont="1" applyBorder="1"/>
    <xf numFmtId="0" fontId="17" fillId="0" borderId="35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172" fontId="17" fillId="0" borderId="13" xfId="0" applyNumberFormat="1" applyFont="1" applyBorder="1" applyAlignment="1">
      <alignment horizontal="right"/>
    </xf>
    <xf numFmtId="0" fontId="17" fillId="7" borderId="15" xfId="0" applyFont="1" applyFill="1" applyBorder="1" applyAlignment="1">
      <alignment horizontal="center"/>
    </xf>
    <xf numFmtId="0" fontId="17" fillId="7" borderId="39" xfId="0" applyFont="1" applyFill="1" applyBorder="1"/>
    <xf numFmtId="0" fontId="30" fillId="0" borderId="12" xfId="0" applyFont="1" applyBorder="1" applyAlignment="1">
      <alignment horizontal="center" vertical="center"/>
    </xf>
    <xf numFmtId="0" fontId="30" fillId="12" borderId="12" xfId="0" applyFont="1" applyFill="1" applyBorder="1" applyAlignment="1">
      <alignment horizontal="center" vertical="center"/>
    </xf>
    <xf numFmtId="172" fontId="30" fillId="12" borderId="13" xfId="0" applyNumberFormat="1" applyFont="1" applyFill="1" applyBorder="1" applyAlignment="1">
      <alignment horizontal="center" vertical="center"/>
    </xf>
    <xf numFmtId="172" fontId="30" fillId="0" borderId="14" xfId="0" applyNumberFormat="1" applyFont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172" fontId="30" fillId="13" borderId="13" xfId="0" applyNumberFormat="1" applyFont="1" applyFill="1" applyBorder="1" applyAlignment="1">
      <alignment horizontal="center" vertical="center"/>
    </xf>
    <xf numFmtId="0" fontId="30" fillId="14" borderId="14" xfId="0" applyFont="1" applyFill="1" applyBorder="1" applyAlignment="1">
      <alignment horizontal="center" vertical="center"/>
    </xf>
    <xf numFmtId="172" fontId="30" fillId="14" borderId="15" xfId="0" applyNumberFormat="1" applyFont="1" applyFill="1" applyBorder="1" applyAlignment="1">
      <alignment horizontal="left" vertical="center"/>
    </xf>
    <xf numFmtId="172" fontId="30" fillId="13" borderId="15" xfId="0" applyNumberFormat="1" applyFont="1" applyFill="1" applyBorder="1" applyAlignment="1">
      <alignment horizontal="left" vertical="center"/>
    </xf>
    <xf numFmtId="0" fontId="30" fillId="9" borderId="14" xfId="0" applyFont="1" applyFill="1" applyBorder="1" applyAlignment="1">
      <alignment horizontal="center" vertical="center"/>
    </xf>
    <xf numFmtId="172" fontId="30" fillId="9" borderId="15" xfId="0" applyNumberFormat="1" applyFont="1" applyFill="1" applyBorder="1" applyAlignment="1">
      <alignment horizontal="left" vertical="center"/>
    </xf>
    <xf numFmtId="0" fontId="30" fillId="13" borderId="36" xfId="0" applyFont="1" applyFill="1" applyBorder="1" applyAlignment="1">
      <alignment horizontal="center" vertical="center"/>
    </xf>
    <xf numFmtId="172" fontId="30" fillId="13" borderId="37" xfId="0" applyNumberFormat="1" applyFont="1" applyFill="1" applyBorder="1" applyAlignment="1">
      <alignment horizontal="left" vertical="center"/>
    </xf>
    <xf numFmtId="0" fontId="30" fillId="6" borderId="18" xfId="0" applyFont="1" applyFill="1" applyBorder="1" applyAlignment="1">
      <alignment horizontal="center" vertical="center"/>
    </xf>
    <xf numFmtId="172" fontId="30" fillId="6" borderId="19" xfId="0" applyNumberFormat="1" applyFont="1" applyFill="1" applyBorder="1" applyAlignment="1">
      <alignment horizontal="right" vertical="center"/>
    </xf>
    <xf numFmtId="0" fontId="30" fillId="11" borderId="42" xfId="0" applyFont="1" applyFill="1" applyBorder="1" applyAlignment="1">
      <alignment horizontal="center"/>
    </xf>
    <xf numFmtId="172" fontId="30" fillId="11" borderId="43" xfId="0" applyNumberFormat="1" applyFont="1" applyFill="1" applyBorder="1" applyAlignment="1">
      <alignment horizontal="right"/>
    </xf>
    <xf numFmtId="0" fontId="30" fillId="12" borderId="11" xfId="0" applyFont="1" applyFill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1" fillId="13" borderId="41" xfId="0" applyFont="1" applyFill="1" applyBorder="1" applyAlignment="1">
      <alignment horizontal="left" vertical="center" wrapText="1"/>
    </xf>
    <xf numFmtId="172" fontId="30" fillId="13" borderId="19" xfId="0" applyNumberFormat="1" applyFont="1" applyFill="1" applyBorder="1" applyAlignment="1">
      <alignment horizontal="left" vertical="center"/>
    </xf>
    <xf numFmtId="0" fontId="17" fillId="0" borderId="39" xfId="0" applyFont="1" applyBorder="1"/>
    <xf numFmtId="0" fontId="17" fillId="6" borderId="44" xfId="0" applyFont="1" applyFill="1" applyBorder="1" applyAlignment="1">
      <alignment horizontal="center"/>
    </xf>
    <xf numFmtId="0" fontId="30" fillId="6" borderId="14" xfId="0" applyFont="1" applyFill="1" applyBorder="1" applyAlignment="1">
      <alignment horizontal="center" vertical="center"/>
    </xf>
    <xf numFmtId="172" fontId="30" fillId="6" borderId="1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3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de Enero al 31</a:t>
            </a:r>
            <a:r>
              <a:rPr lang="es-PA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Marzo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2025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8.6851653216089938E-2"/>
                  <c:y val="8.695655746246797E-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IMPUGNACIÓN =25</a:t>
                    </a:r>
                  </a:p>
                  <a:p>
                    <a:pPr>
                      <a:defRPr/>
                    </a:pPr>
                    <a:r>
                      <a:rPr lang="en-US"/>
                      <a:t>80.65%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07840014391693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2.1109776823355193E-2"/>
                  <c:y val="-5.652176235060422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APELACIÓN=6</a:t>
                    </a:r>
                  </a:p>
                  <a:p>
                    <a:pPr>
                      <a:defRPr/>
                    </a:pPr>
                    <a:r>
                      <a:rPr lang="en-US"/>
                      <a:t>19.35%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0939689486343328"/>
                      <c:h val="6.951307203549689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25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515307.7</c:v>
                </c:pt>
                <c:pt idx="3">
                  <c:v>0</c:v>
                </c:pt>
                <c:pt idx="4">
                  <c:v>0</c:v>
                </c:pt>
                <c:pt idx="5">
                  <c:v>7935980.3499999996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Marzo de 2025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8201118165251"/>
          <c:y val="0.27518109429514775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-3.7079962671864461E-2"/>
                  <c:y val="0.19647910305424166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=17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54.84%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3.8980000000000001E-2"/>
                  <c:y val="-2.619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=14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45.16%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17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346073</xdr:colOff>
      <xdr:row>34</xdr:row>
      <xdr:rowOff>38099</xdr:rowOff>
    </xdr:from>
    <xdr:to>
      <xdr:col>7</xdr:col>
      <xdr:colOff>139700</xdr:colOff>
      <xdr:row>37</xdr:row>
      <xdr:rowOff>165100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46073" y="6515099"/>
          <a:ext cx="6016627" cy="69850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70,609,940.96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31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0.02697</cdr:x>
      <cdr:y>0.88071</cdr:y>
    </cdr:from>
    <cdr:to>
      <cdr:x>0.60981</cdr:x>
      <cdr:y>1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283921" y="6431382"/>
          <a:ext cx="6136313" cy="871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ENERO%202025%20.xls" TargetMode="External"/><Relationship Id="rId1" Type="http://schemas.openxmlformats.org/officeDocument/2006/relationships/externalLinkPath" Target="Recursos%20del%20Tribunal%20ENERO%20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8">
          <cell r="G8" t="str">
            <v>SISTEMA ESTATAL DE RADIO Y TELEVISIÓN (SERTV)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79" t="s">
        <v>0</v>
      </c>
      <c r="C1" s="279"/>
      <c r="D1" s="279"/>
      <c r="E1" s="279"/>
    </row>
    <row r="2" spans="2:5" x14ac:dyDescent="0.3">
      <c r="B2" s="279" t="s">
        <v>1</v>
      </c>
      <c r="C2" s="279"/>
      <c r="D2" s="279"/>
      <c r="E2" s="279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280"/>
      <c r="C40" s="280"/>
      <c r="D40" s="280"/>
      <c r="E40" s="280"/>
    </row>
    <row r="41" spans="2:5" x14ac:dyDescent="0.3">
      <c r="B41" s="280"/>
      <c r="C41" s="280"/>
      <c r="D41" s="280"/>
      <c r="E41" s="280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C2" sqref="C2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207</v>
      </c>
      <c r="B1">
        <v>25</v>
      </c>
    </row>
    <row r="2" spans="1:4" x14ac:dyDescent="0.25">
      <c r="A2" t="s">
        <v>208</v>
      </c>
      <c r="B2">
        <v>6</v>
      </c>
    </row>
    <row r="3" spans="1:4" x14ac:dyDescent="0.25">
      <c r="D3" s="191"/>
    </row>
    <row r="4" spans="1:4" x14ac:dyDescent="0.25">
      <c r="D4" s="191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191" t="e">
        <f t="shared" ref="C2:C3" si="1">+'tipo de acto'!#REF!</f>
        <v>#REF!</v>
      </c>
    </row>
    <row r="3" spans="2:3" x14ac:dyDescent="0.25">
      <c r="B3" t="e">
        <f t="shared" si="0"/>
        <v>#REF!</v>
      </c>
      <c r="C3" s="191" t="e">
        <f t="shared" si="1"/>
        <v>#REF!</v>
      </c>
    </row>
    <row r="4" spans="2:3" x14ac:dyDescent="0.25">
      <c r="B4" t="str">
        <f>+'tipo de acto'!B11</f>
        <v>Contratación Menor</v>
      </c>
      <c r="C4" s="191">
        <f>+'tipo de acto'!E11</f>
        <v>515307.7</v>
      </c>
    </row>
    <row r="5" spans="2:3" x14ac:dyDescent="0.25">
      <c r="B5" t="e">
        <f t="shared" ref="B5:B6" si="2">+'tipo de acto'!#REF!</f>
        <v>#REF!</v>
      </c>
      <c r="C5" s="191" t="e">
        <f t="shared" ref="C5:C6" si="3">+'tipo de acto'!#REF!</f>
        <v>#REF!</v>
      </c>
    </row>
    <row r="6" spans="2:3" x14ac:dyDescent="0.25">
      <c r="B6" t="e">
        <f t="shared" si="2"/>
        <v>#REF!</v>
      </c>
      <c r="C6" s="191" t="e">
        <f t="shared" si="3"/>
        <v>#REF!</v>
      </c>
    </row>
    <row r="7" spans="2:3" x14ac:dyDescent="0.25">
      <c r="B7" t="str">
        <f>+'tipo de acto'!B15</f>
        <v>Licitación por Mejor Valor</v>
      </c>
      <c r="C7" s="191">
        <f>+'tipo de acto'!E13</f>
        <v>7935980.3499999996</v>
      </c>
    </row>
    <row r="8" spans="2:3" x14ac:dyDescent="0.25">
      <c r="B8" t="e">
        <f>+'tipo de acto'!#REF!</f>
        <v>#REF!</v>
      </c>
      <c r="C8" s="191" t="e">
        <f>+'tipo de acto'!#REF!</f>
        <v>#REF!</v>
      </c>
    </row>
    <row r="9" spans="2:3" x14ac:dyDescent="0.25">
      <c r="C9" s="191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2" zoomScale="82" workbookViewId="0">
      <selection activeCell="F17" sqref="F17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192"/>
      <c r="D3" s="162"/>
      <c r="E3" s="162"/>
      <c r="F3" s="162"/>
      <c r="G3" s="162"/>
    </row>
    <row r="4" spans="3:7" x14ac:dyDescent="0.4">
      <c r="C4" s="192"/>
      <c r="D4" s="162"/>
      <c r="E4" s="162"/>
      <c r="F4" s="162"/>
      <c r="G4" s="162"/>
    </row>
    <row r="5" spans="3:7" x14ac:dyDescent="0.4">
      <c r="C5" s="192"/>
      <c r="D5" s="162"/>
      <c r="E5" s="162"/>
      <c r="F5" s="162"/>
      <c r="G5" s="162"/>
    </row>
    <row r="6" spans="3:7" x14ac:dyDescent="0.4">
      <c r="C6" s="288" t="s">
        <v>209</v>
      </c>
      <c r="D6" s="288"/>
      <c r="E6" s="288"/>
      <c r="F6" s="288"/>
      <c r="G6" s="96"/>
    </row>
    <row r="7" spans="3:7" x14ac:dyDescent="0.4">
      <c r="C7" s="288" t="s">
        <v>210</v>
      </c>
      <c r="D7" s="288"/>
      <c r="E7" s="288"/>
      <c r="F7" s="288"/>
      <c r="G7" s="162"/>
    </row>
    <row r="8" spans="3:7" x14ac:dyDescent="0.4">
      <c r="C8" s="288" t="s">
        <v>263</v>
      </c>
      <c r="D8" s="288"/>
      <c r="E8" s="288"/>
      <c r="F8" s="288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193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194"/>
      <c r="D13" s="109"/>
      <c r="E13" s="195"/>
      <c r="F13" s="196"/>
    </row>
    <row r="14" spans="3:7" ht="42.75" customHeight="1" x14ac:dyDescent="0.4">
      <c r="C14" s="197" t="s">
        <v>25</v>
      </c>
      <c r="D14" s="198">
        <v>17</v>
      </c>
      <c r="E14" s="199">
        <v>0.5484</v>
      </c>
      <c r="F14" s="200">
        <v>9149885.8399999999</v>
      </c>
    </row>
    <row r="15" spans="3:7" ht="9.75" customHeight="1" x14ac:dyDescent="0.4">
      <c r="C15" s="201"/>
      <c r="D15" s="109"/>
      <c r="E15" s="195"/>
      <c r="F15" s="196"/>
    </row>
    <row r="16" spans="3:7" ht="39" customHeight="1" x14ac:dyDescent="0.4">
      <c r="C16" s="202" t="s">
        <v>211</v>
      </c>
      <c r="D16" s="203">
        <v>14</v>
      </c>
      <c r="E16" s="204">
        <v>0.4516</v>
      </c>
      <c r="F16" s="205">
        <v>61460055.119999997</v>
      </c>
    </row>
    <row r="17" spans="3:10" ht="10.5" customHeight="1" x14ac:dyDescent="0.4">
      <c r="C17" s="194"/>
      <c r="D17" s="109"/>
      <c r="E17" s="195"/>
      <c r="F17" s="196"/>
    </row>
    <row r="18" spans="3:10" ht="38.25" customHeight="1" x14ac:dyDescent="0.4">
      <c r="C18" s="206" t="s">
        <v>10</v>
      </c>
      <c r="D18" s="163">
        <f>SUM(D14:D17)</f>
        <v>31</v>
      </c>
      <c r="E18" s="207">
        <f>SUM(E14:E17)</f>
        <v>1</v>
      </c>
      <c r="F18" s="208">
        <f>SUM(F14:F17)</f>
        <v>70609940.959999993</v>
      </c>
    </row>
    <row r="19" spans="3:10" x14ac:dyDescent="0.4">
      <c r="C19" s="192"/>
      <c r="D19" s="96"/>
      <c r="E19" s="96"/>
      <c r="F19" s="209"/>
    </row>
    <row r="20" spans="3:10" x14ac:dyDescent="0.4">
      <c r="C20" s="210"/>
      <c r="D20" s="211"/>
      <c r="E20" s="211"/>
      <c r="F20" s="212"/>
    </row>
    <row r="21" spans="3:10" x14ac:dyDescent="0.4">
      <c r="C21" s="210"/>
      <c r="D21" s="211"/>
      <c r="E21" s="211"/>
      <c r="F21" s="212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48"/>
  <sheetViews>
    <sheetView showGridLines="0" topLeftCell="D34" zoomScale="118" workbookViewId="0">
      <selection activeCell="G25" sqref="G25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300" t="s">
        <v>212</v>
      </c>
      <c r="F5" s="300"/>
      <c r="G5" s="300"/>
      <c r="H5" s="300"/>
    </row>
    <row r="6" spans="5:9" ht="19.5" customHeight="1" x14ac:dyDescent="0.4">
      <c r="E6" s="214" t="s">
        <v>213</v>
      </c>
      <c r="F6" s="214"/>
      <c r="G6" s="215"/>
      <c r="H6" s="215"/>
    </row>
    <row r="7" spans="5:9" ht="18.75" customHeight="1" thickBot="1" x14ac:dyDescent="0.45">
      <c r="E7" s="213" t="s">
        <v>264</v>
      </c>
      <c r="F7" s="214"/>
      <c r="G7" s="214"/>
      <c r="H7" s="215"/>
      <c r="I7" s="96"/>
    </row>
    <row r="8" spans="5:9" s="216" customFormat="1" ht="21" customHeight="1" thickBot="1" x14ac:dyDescent="0.4">
      <c r="E8" s="217" t="s">
        <v>214</v>
      </c>
      <c r="F8" s="218" t="s">
        <v>5</v>
      </c>
      <c r="G8" s="219" t="s">
        <v>38</v>
      </c>
    </row>
    <row r="9" spans="5:9" s="216" customFormat="1" ht="21" customHeight="1" thickBot="1" x14ac:dyDescent="0.4">
      <c r="E9" s="272" t="s">
        <v>256</v>
      </c>
      <c r="F9" s="254">
        <v>1</v>
      </c>
      <c r="G9" s="220">
        <v>4154373</v>
      </c>
    </row>
    <row r="10" spans="5:9" s="216" customFormat="1" ht="21" customHeight="1" thickBot="1" x14ac:dyDescent="0.4">
      <c r="E10" s="271" t="s">
        <v>254</v>
      </c>
      <c r="F10" s="255">
        <v>1</v>
      </c>
      <c r="G10" s="256">
        <v>49974.35</v>
      </c>
    </row>
    <row r="11" spans="5:9" s="216" customFormat="1" ht="21" customHeight="1" thickBot="1" x14ac:dyDescent="0.4">
      <c r="E11" s="243" t="s">
        <v>215</v>
      </c>
      <c r="F11" s="242">
        <v>3</v>
      </c>
      <c r="G11" s="220">
        <v>2670500</v>
      </c>
    </row>
    <row r="12" spans="5:9" s="216" customFormat="1" ht="31.5" customHeight="1" thickBot="1" x14ac:dyDescent="0.4">
      <c r="E12" s="221" t="s">
        <v>216</v>
      </c>
      <c r="F12" s="240">
        <v>1</v>
      </c>
      <c r="G12" s="257">
        <v>49744.9</v>
      </c>
    </row>
    <row r="13" spans="5:9" s="216" customFormat="1" ht="31.5" customHeight="1" thickBot="1" x14ac:dyDescent="0.4">
      <c r="E13" s="221" t="s">
        <v>268</v>
      </c>
      <c r="F13" s="240">
        <v>1</v>
      </c>
      <c r="G13" s="220">
        <v>891306.79</v>
      </c>
    </row>
    <row r="14" spans="5:9" s="216" customFormat="1" ht="31.5" customHeight="1" thickBot="1" x14ac:dyDescent="0.4">
      <c r="E14" s="221" t="s">
        <v>269</v>
      </c>
      <c r="F14" s="240">
        <v>1</v>
      </c>
      <c r="G14" s="220">
        <v>2623.64</v>
      </c>
    </row>
    <row r="15" spans="5:9" s="222" customFormat="1" ht="21" customHeight="1" thickBot="1" x14ac:dyDescent="0.25">
      <c r="E15" s="244" t="s">
        <v>74</v>
      </c>
      <c r="F15" s="258">
        <v>2</v>
      </c>
      <c r="G15" s="259">
        <v>134684</v>
      </c>
    </row>
    <row r="16" spans="5:9" s="222" customFormat="1" ht="21" customHeight="1" thickBot="1" x14ac:dyDescent="0.25">
      <c r="E16" s="244" t="s">
        <v>81</v>
      </c>
      <c r="F16" s="258">
        <v>1</v>
      </c>
      <c r="G16" s="259">
        <v>0</v>
      </c>
    </row>
    <row r="17" spans="5:7" s="222" customFormat="1" ht="23.25" customHeight="1" thickBot="1" x14ac:dyDescent="0.25">
      <c r="E17" s="244" t="s">
        <v>257</v>
      </c>
      <c r="F17" s="258">
        <v>1</v>
      </c>
      <c r="G17" s="259">
        <v>14998.97</v>
      </c>
    </row>
    <row r="18" spans="5:7" s="216" customFormat="1" ht="25.5" customHeight="1" thickBot="1" x14ac:dyDescent="0.4">
      <c r="E18" s="245" t="s">
        <v>219</v>
      </c>
      <c r="F18" s="260">
        <v>2</v>
      </c>
      <c r="G18" s="261">
        <v>99990.56</v>
      </c>
    </row>
    <row r="19" spans="5:7" s="216" customFormat="1" ht="25.5" customHeight="1" thickBot="1" x14ac:dyDescent="0.4">
      <c r="E19" s="245" t="s">
        <v>258</v>
      </c>
      <c r="F19" s="260">
        <v>1</v>
      </c>
      <c r="G19" s="261">
        <v>5276144</v>
      </c>
    </row>
    <row r="20" spans="5:7" s="216" customFormat="1" ht="25.5" customHeight="1" thickBot="1" x14ac:dyDescent="0.4">
      <c r="E20" s="245" t="s">
        <v>259</v>
      </c>
      <c r="F20" s="260">
        <v>1</v>
      </c>
      <c r="G20" s="261">
        <v>82032.61</v>
      </c>
    </row>
    <row r="21" spans="5:7" s="216" customFormat="1" ht="21.75" customHeight="1" thickBot="1" x14ac:dyDescent="0.4">
      <c r="E21" s="244" t="s">
        <v>106</v>
      </c>
      <c r="F21" s="258">
        <v>5</v>
      </c>
      <c r="G21" s="262">
        <v>842757.56</v>
      </c>
    </row>
    <row r="22" spans="5:7" s="216" customFormat="1" ht="24" customHeight="1" thickBot="1" x14ac:dyDescent="0.4">
      <c r="E22" s="246" t="s">
        <v>110</v>
      </c>
      <c r="F22" s="263">
        <v>1</v>
      </c>
      <c r="G22" s="264">
        <v>55879279.909999996</v>
      </c>
    </row>
    <row r="23" spans="5:7" s="216" customFormat="1" ht="24" customHeight="1" thickBot="1" x14ac:dyDescent="0.4">
      <c r="E23" s="247" t="s">
        <v>112</v>
      </c>
      <c r="F23" s="265">
        <v>2</v>
      </c>
      <c r="G23" s="266">
        <v>112243</v>
      </c>
    </row>
    <row r="24" spans="5:7" s="216" customFormat="1" ht="24" customHeight="1" thickBot="1" x14ac:dyDescent="0.4">
      <c r="E24" s="273" t="s">
        <v>260</v>
      </c>
      <c r="F24" s="258">
        <v>1</v>
      </c>
      <c r="G24" s="274">
        <v>198383.21</v>
      </c>
    </row>
    <row r="25" spans="5:7" s="216" customFormat="1" ht="24" customHeight="1" thickBot="1" x14ac:dyDescent="0.4">
      <c r="E25" s="273" t="s">
        <v>270</v>
      </c>
      <c r="F25" s="258">
        <v>1</v>
      </c>
      <c r="G25" s="274">
        <v>22287.57</v>
      </c>
    </row>
    <row r="26" spans="5:7" s="216" customFormat="1" ht="24" customHeight="1" thickBot="1" x14ac:dyDescent="0.4">
      <c r="E26" s="273" t="s">
        <v>271</v>
      </c>
      <c r="F26" s="258">
        <v>1</v>
      </c>
      <c r="G26" s="274">
        <v>25000</v>
      </c>
    </row>
    <row r="27" spans="5:7" s="216" customFormat="1" ht="24" customHeight="1" thickBot="1" x14ac:dyDescent="0.4">
      <c r="E27" s="273" t="s">
        <v>261</v>
      </c>
      <c r="F27" s="258">
        <v>2</v>
      </c>
      <c r="G27" s="274">
        <v>63706.89</v>
      </c>
    </row>
    <row r="28" spans="5:7" s="216" customFormat="1" ht="23.25" customHeight="1" thickBot="1" x14ac:dyDescent="0.4">
      <c r="E28" s="223" t="str">
        <f>'[1]2025'!$G$8</f>
        <v>SISTEMA ESTATAL DE RADIO Y TELEVISIÓN (SERTV)</v>
      </c>
      <c r="F28" s="267">
        <v>1</v>
      </c>
      <c r="G28" s="268">
        <v>38198</v>
      </c>
    </row>
    <row r="29" spans="5:7" s="216" customFormat="1" ht="23.25" customHeight="1" thickBot="1" x14ac:dyDescent="0.4">
      <c r="E29" s="223" t="s">
        <v>272</v>
      </c>
      <c r="F29" s="277">
        <v>1</v>
      </c>
      <c r="G29" s="278">
        <v>1712</v>
      </c>
    </row>
    <row r="30" spans="5:7" s="216" customFormat="1" ht="23.25" customHeight="1" thickBot="1" x14ac:dyDescent="0.4">
      <c r="E30" s="224" t="s">
        <v>222</v>
      </c>
      <c r="F30" s="269">
        <f>SUM(F9:F29)</f>
        <v>31</v>
      </c>
      <c r="G30" s="270">
        <f>SUM(G9:G29)</f>
        <v>70609940.959999979</v>
      </c>
    </row>
    <row r="31" spans="5:7" s="216" customFormat="1" ht="23.25" customHeight="1" x14ac:dyDescent="0.4">
      <c r="E31" s="94"/>
      <c r="F31" s="94"/>
      <c r="G31" s="94"/>
    </row>
    <row r="32" spans="5:7" s="216" customFormat="1" ht="21.75" customHeight="1" x14ac:dyDescent="0.4">
      <c r="E32" s="94"/>
      <c r="F32" s="94"/>
      <c r="G32" s="94"/>
    </row>
    <row r="33" spans="5:8" s="216" customFormat="1" ht="24.75" customHeight="1" x14ac:dyDescent="0.4">
      <c r="E33" s="94"/>
      <c r="F33" s="94"/>
      <c r="G33" s="94"/>
    </row>
    <row r="34" spans="5:8" s="216" customFormat="1" ht="24.75" customHeight="1" x14ac:dyDescent="0.4">
      <c r="E34" s="94"/>
      <c r="F34" s="241"/>
      <c r="G34" s="94"/>
    </row>
    <row r="35" spans="5:8" s="216" customFormat="1" ht="24" customHeight="1" x14ac:dyDescent="0.4">
      <c r="E35" s="94"/>
      <c r="F35" s="94"/>
      <c r="G35" s="94"/>
    </row>
    <row r="36" spans="5:8" ht="21.75" customHeight="1" x14ac:dyDescent="0.4"/>
    <row r="37" spans="5:8" ht="24.75" customHeight="1" x14ac:dyDescent="0.4">
      <c r="H37" s="216"/>
    </row>
    <row r="38" spans="5:8" ht="21.75" customHeight="1" x14ac:dyDescent="0.4">
      <c r="H38" s="216"/>
    </row>
    <row r="39" spans="5:8" ht="21.75" customHeight="1" x14ac:dyDescent="0.4">
      <c r="H39" s="216"/>
    </row>
    <row r="40" spans="5:8" ht="21.75" customHeight="1" x14ac:dyDescent="0.4"/>
    <row r="41" spans="5:8" ht="21.75" customHeight="1" x14ac:dyDescent="0.4"/>
    <row r="42" spans="5:8" ht="36" customHeight="1" x14ac:dyDescent="0.4"/>
    <row r="43" spans="5:8" ht="21.75" customHeight="1" x14ac:dyDescent="0.4"/>
    <row r="44" spans="5:8" ht="30" customHeight="1" x14ac:dyDescent="0.4"/>
    <row r="45" spans="5:8" ht="30" customHeight="1" x14ac:dyDescent="0.4"/>
    <row r="46" spans="5:8" ht="21.75" customHeight="1" x14ac:dyDescent="0.4"/>
    <row r="47" spans="5:8" ht="21.75" customHeight="1" x14ac:dyDescent="0.4"/>
    <row r="48" spans="5:8" ht="16.149999999999999" customHeight="1" x14ac:dyDescent="0.4"/>
    <row r="49" spans="9:9" ht="34.5" customHeight="1" x14ac:dyDescent="0.4"/>
    <row r="50" spans="9:9" ht="18.75" customHeight="1" x14ac:dyDescent="0.4"/>
    <row r="51" spans="9:9" ht="18.75" customHeight="1" x14ac:dyDescent="0.4"/>
    <row r="52" spans="9:9" ht="20.25" customHeight="1" x14ac:dyDescent="0.4"/>
    <row r="53" spans="9:9" ht="21.75" customHeight="1" x14ac:dyDescent="0.4">
      <c r="I53" s="225"/>
    </row>
    <row r="54" spans="9:9" ht="21.75" customHeight="1" x14ac:dyDescent="0.4"/>
    <row r="55" spans="9:9" ht="21.75" customHeight="1" x14ac:dyDescent="0.4"/>
    <row r="56" spans="9:9" ht="21.75" customHeight="1" x14ac:dyDescent="0.4"/>
    <row r="57" spans="9:9" ht="21.75" customHeight="1" x14ac:dyDescent="0.4"/>
    <row r="58" spans="9:9" ht="18.75" customHeight="1" x14ac:dyDescent="0.4"/>
    <row r="59" spans="9:9" ht="21.75" customHeight="1" x14ac:dyDescent="0.4"/>
    <row r="60" spans="9:9" ht="21.75" customHeight="1" x14ac:dyDescent="0.4"/>
    <row r="61" spans="9:9" ht="21.75" customHeight="1" x14ac:dyDescent="0.4"/>
    <row r="62" spans="9:9" ht="18" customHeight="1" x14ac:dyDescent="0.4"/>
    <row r="63" spans="9:9" ht="21.75" customHeight="1" x14ac:dyDescent="0.4"/>
    <row r="64" spans="9:9" ht="21.75" customHeight="1" x14ac:dyDescent="0.4"/>
    <row r="65" spans="5:7" ht="20.25" customHeight="1" x14ac:dyDescent="0.4"/>
    <row r="66" spans="5:7" ht="20.25" customHeight="1" x14ac:dyDescent="0.4"/>
    <row r="67" spans="5:7" ht="20.25" customHeight="1" x14ac:dyDescent="0.4"/>
    <row r="68" spans="5:7" ht="20.25" customHeight="1" x14ac:dyDescent="0.4"/>
    <row r="69" spans="5:7" ht="20.25" customHeight="1" x14ac:dyDescent="0.4">
      <c r="G69" s="226"/>
    </row>
    <row r="70" spans="5:7" ht="20.25" customHeight="1" x14ac:dyDescent="0.4">
      <c r="G70" s="226"/>
    </row>
    <row r="71" spans="5:7" ht="20.25" customHeight="1" x14ac:dyDescent="0.4"/>
    <row r="72" spans="5:7" ht="20.25" customHeight="1" x14ac:dyDescent="0.4"/>
    <row r="73" spans="5:7" ht="20.25" customHeight="1" x14ac:dyDescent="0.4"/>
    <row r="74" spans="5:7" ht="20.25" customHeight="1" x14ac:dyDescent="0.4"/>
    <row r="75" spans="5:7" ht="20.25" customHeight="1" x14ac:dyDescent="0.4"/>
    <row r="76" spans="5:7" ht="20.25" customHeight="1" x14ac:dyDescent="0.4">
      <c r="E76" s="95"/>
    </row>
    <row r="77" spans="5:7" ht="20.25" customHeight="1" x14ac:dyDescent="0.4">
      <c r="E77" s="95"/>
    </row>
    <row r="78" spans="5:7" ht="20.25" customHeight="1" x14ac:dyDescent="0.4"/>
    <row r="79" spans="5:7" ht="20.25" customHeight="1" x14ac:dyDescent="0.4"/>
    <row r="80" spans="5:7" ht="20.25" customHeight="1" x14ac:dyDescent="0.4"/>
    <row r="81" ht="20.25" customHeight="1" x14ac:dyDescent="0.4"/>
    <row r="82" ht="20.25" customHeight="1" x14ac:dyDescent="0.4"/>
    <row r="83" ht="20.25" customHeight="1" x14ac:dyDescent="0.4"/>
    <row r="84" ht="20.25" customHeight="1" x14ac:dyDescent="0.4"/>
    <row r="85" ht="20.25" customHeight="1" x14ac:dyDescent="0.4"/>
    <row r="86" ht="20.25" customHeight="1" x14ac:dyDescent="0.4"/>
    <row r="87" ht="20.25" customHeight="1" x14ac:dyDescent="0.4"/>
    <row r="88" ht="20.25" customHeight="1" x14ac:dyDescent="0.4"/>
    <row r="89" ht="20.25" customHeight="1" x14ac:dyDescent="0.4"/>
    <row r="90" ht="20.25" customHeight="1" x14ac:dyDescent="0.4"/>
    <row r="91" ht="20.25" customHeight="1" x14ac:dyDescent="0.4"/>
    <row r="92" ht="20.25" customHeight="1" x14ac:dyDescent="0.4"/>
    <row r="93" ht="20.25" customHeight="1" x14ac:dyDescent="0.4"/>
    <row r="94" ht="20.25" customHeight="1" x14ac:dyDescent="0.4"/>
    <row r="95" ht="20.25" customHeight="1" x14ac:dyDescent="0.4"/>
    <row r="96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6.25" customHeight="1" x14ac:dyDescent="0.4"/>
    <row r="106" ht="21.75" customHeight="1" x14ac:dyDescent="0.4"/>
    <row r="107" ht="21.75" customHeight="1" x14ac:dyDescent="0.4"/>
    <row r="108" ht="21" customHeight="1" x14ac:dyDescent="0.4"/>
    <row r="109" ht="21" customHeight="1" x14ac:dyDescent="0.4"/>
    <row r="110" ht="21" customHeight="1" x14ac:dyDescent="0.4"/>
    <row r="111" ht="21.75" customHeight="1" x14ac:dyDescent="0.4"/>
    <row r="112" ht="21" customHeight="1" x14ac:dyDescent="0.4"/>
    <row r="113" ht="21" customHeight="1" x14ac:dyDescent="0.4"/>
    <row r="114" ht="21" customHeight="1" x14ac:dyDescent="0.4"/>
    <row r="115" ht="21" customHeight="1" x14ac:dyDescent="0.4"/>
    <row r="116" ht="21" customHeight="1" x14ac:dyDescent="0.4"/>
    <row r="117" ht="21" customHeight="1" x14ac:dyDescent="0.4"/>
    <row r="118" ht="21" customHeight="1" x14ac:dyDescent="0.4"/>
    <row r="119" ht="21" customHeight="1" x14ac:dyDescent="0.4"/>
    <row r="120" ht="21" customHeight="1" x14ac:dyDescent="0.4"/>
    <row r="121" ht="21" customHeight="1" x14ac:dyDescent="0.4"/>
    <row r="122" ht="21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18.75" customHeight="1" x14ac:dyDescent="0.4"/>
    <row r="128" ht="18.75" customHeight="1" x14ac:dyDescent="0.4"/>
    <row r="129" ht="18.75" customHeight="1" x14ac:dyDescent="0.4"/>
    <row r="130" ht="21.75" customHeight="1" x14ac:dyDescent="0.4"/>
    <row r="131" ht="29.25" customHeight="1" x14ac:dyDescent="0.4"/>
    <row r="145" ht="27.75" customHeight="1" x14ac:dyDescent="0.4"/>
    <row r="146" ht="27.75" customHeight="1" x14ac:dyDescent="0.4"/>
    <row r="147" ht="25.5" customHeight="1" x14ac:dyDescent="0.4"/>
    <row r="148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C2" sqref="C2"/>
    </sheetView>
  </sheetViews>
  <sheetFormatPr baseColWidth="10" defaultRowHeight="15" x14ac:dyDescent="0.25"/>
  <sheetData>
    <row r="1" spans="1:2" x14ac:dyDescent="0.25">
      <c r="A1" t="s">
        <v>223</v>
      </c>
      <c r="B1">
        <v>17</v>
      </c>
    </row>
    <row r="2" spans="1:2" x14ac:dyDescent="0.25">
      <c r="A2" t="s">
        <v>224</v>
      </c>
      <c r="B2">
        <v>14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27" customWidth="1"/>
    <col min="2" max="2" width="91.28515625" style="227" customWidth="1"/>
    <col min="3" max="3" width="16.28515625" style="228" customWidth="1"/>
    <col min="4" max="4" width="25.85546875" style="229" customWidth="1"/>
    <col min="5" max="5" width="15.42578125" style="227" customWidth="1"/>
    <col min="6" max="6" width="24.7109375" style="227" customWidth="1"/>
    <col min="7" max="7" width="20.140625" style="227" customWidth="1"/>
    <col min="8" max="16384" width="11.42578125" style="227"/>
  </cols>
  <sheetData>
    <row r="5" spans="2:7" ht="30" x14ac:dyDescent="0.4">
      <c r="B5" s="301" t="s">
        <v>186</v>
      </c>
      <c r="C5" s="301"/>
      <c r="D5" s="301"/>
    </row>
    <row r="6" spans="2:7" ht="30" x14ac:dyDescent="0.4">
      <c r="B6" s="301" t="s">
        <v>187</v>
      </c>
      <c r="C6" s="301"/>
      <c r="D6" s="301"/>
    </row>
    <row r="7" spans="2:7" ht="29.25" x14ac:dyDescent="0.4">
      <c r="B7" s="302" t="s">
        <v>47</v>
      </c>
      <c r="C7" s="302"/>
      <c r="D7" s="302"/>
    </row>
    <row r="8" spans="2:7" ht="30" x14ac:dyDescent="0.4">
      <c r="B8" s="303" t="s">
        <v>225</v>
      </c>
      <c r="C8" s="303"/>
      <c r="D8" s="303"/>
    </row>
    <row r="9" spans="2:7" x14ac:dyDescent="0.25">
      <c r="B9" s="230" t="s">
        <v>226</v>
      </c>
      <c r="C9" s="230" t="s">
        <v>5</v>
      </c>
      <c r="D9" s="231" t="s">
        <v>53</v>
      </c>
    </row>
    <row r="10" spans="2:7" x14ac:dyDescent="0.25">
      <c r="B10" s="232" t="s">
        <v>54</v>
      </c>
      <c r="C10" s="233">
        <f>SUM(C11:C68)</f>
        <v>159</v>
      </c>
      <c r="D10" s="234">
        <f>SUM(D11:D68)</f>
        <v>539655982.78999996</v>
      </c>
      <c r="F10" s="235"/>
      <c r="G10" s="235"/>
    </row>
    <row r="11" spans="2:7" x14ac:dyDescent="0.25">
      <c r="B11" s="236" t="s">
        <v>58</v>
      </c>
      <c r="C11" s="237">
        <v>1</v>
      </c>
      <c r="D11" s="238">
        <v>33384</v>
      </c>
      <c r="F11" s="235"/>
      <c r="G11" s="235"/>
    </row>
    <row r="12" spans="2:7" x14ac:dyDescent="0.25">
      <c r="B12" s="236" t="s">
        <v>227</v>
      </c>
      <c r="C12" s="237">
        <v>2</v>
      </c>
      <c r="D12" s="238">
        <v>240000</v>
      </c>
    </row>
    <row r="13" spans="2:7" x14ac:dyDescent="0.25">
      <c r="B13" s="236" t="s">
        <v>228</v>
      </c>
      <c r="C13" s="237">
        <v>1</v>
      </c>
      <c r="D13" s="238">
        <v>25011.25</v>
      </c>
    </row>
    <row r="14" spans="2:7" x14ac:dyDescent="0.25">
      <c r="B14" s="236" t="s">
        <v>229</v>
      </c>
      <c r="C14" s="237">
        <v>2</v>
      </c>
      <c r="D14" s="238">
        <f>150000+18000000</f>
        <v>18150000</v>
      </c>
    </row>
    <row r="15" spans="2:7" x14ac:dyDescent="0.25">
      <c r="B15" s="236" t="s">
        <v>230</v>
      </c>
      <c r="C15" s="237">
        <v>1</v>
      </c>
      <c r="D15" s="238">
        <v>12000</v>
      </c>
    </row>
    <row r="16" spans="2:7" x14ac:dyDescent="0.25">
      <c r="B16" s="236" t="s">
        <v>176</v>
      </c>
      <c r="C16" s="237">
        <v>3</v>
      </c>
      <c r="D16" s="238">
        <v>56399</v>
      </c>
    </row>
    <row r="17" spans="1:4" x14ac:dyDescent="0.25">
      <c r="B17" s="236" t="s">
        <v>231</v>
      </c>
      <c r="C17" s="237">
        <v>1</v>
      </c>
      <c r="D17" s="238">
        <v>150000</v>
      </c>
    </row>
    <row r="18" spans="1:4" x14ac:dyDescent="0.25">
      <c r="B18" s="236" t="s">
        <v>217</v>
      </c>
      <c r="C18" s="237">
        <v>2</v>
      </c>
      <c r="D18" s="238">
        <v>71460</v>
      </c>
    </row>
    <row r="19" spans="1:4" x14ac:dyDescent="0.25">
      <c r="B19" s="236" t="s">
        <v>74</v>
      </c>
      <c r="C19" s="237">
        <v>19</v>
      </c>
      <c r="D19" s="238">
        <v>124380320.02</v>
      </c>
    </row>
    <row r="20" spans="1:4" x14ac:dyDescent="0.25">
      <c r="B20" s="236" t="s">
        <v>178</v>
      </c>
      <c r="C20" s="237">
        <v>2</v>
      </c>
      <c r="D20" s="238">
        <v>4268000</v>
      </c>
    </row>
    <row r="21" spans="1:4" x14ac:dyDescent="0.25">
      <c r="B21" s="236" t="s">
        <v>76</v>
      </c>
      <c r="C21" s="237">
        <v>1</v>
      </c>
      <c r="D21" s="238">
        <v>32000</v>
      </c>
    </row>
    <row r="22" spans="1:4" x14ac:dyDescent="0.25">
      <c r="B22" s="236" t="s">
        <v>232</v>
      </c>
      <c r="C22" s="237">
        <v>2</v>
      </c>
      <c r="D22" s="238">
        <v>84165</v>
      </c>
    </row>
    <row r="23" spans="1:4" x14ac:dyDescent="0.25">
      <c r="B23" s="236" t="s">
        <v>233</v>
      </c>
      <c r="C23" s="237">
        <v>1</v>
      </c>
      <c r="D23" s="238">
        <v>48000</v>
      </c>
    </row>
    <row r="24" spans="1:4" x14ac:dyDescent="0.25">
      <c r="B24" s="236" t="s">
        <v>234</v>
      </c>
      <c r="C24" s="237">
        <v>3</v>
      </c>
      <c r="D24" s="238">
        <v>54395868</v>
      </c>
    </row>
    <row r="25" spans="1:4" x14ac:dyDescent="0.25">
      <c r="B25" s="236" t="s">
        <v>84</v>
      </c>
      <c r="C25" s="237">
        <v>1</v>
      </c>
      <c r="D25" s="238">
        <v>99720</v>
      </c>
    </row>
    <row r="26" spans="1:4" x14ac:dyDescent="0.25">
      <c r="B26" s="236" t="s">
        <v>44</v>
      </c>
      <c r="C26" s="237">
        <v>7</v>
      </c>
      <c r="D26" s="238">
        <v>22088876.32</v>
      </c>
    </row>
    <row r="27" spans="1:4" x14ac:dyDescent="0.25">
      <c r="B27" s="236" t="s">
        <v>235</v>
      </c>
      <c r="C27" s="237">
        <v>2</v>
      </c>
      <c r="D27" s="238">
        <v>32490</v>
      </c>
    </row>
    <row r="28" spans="1:4" ht="36" x14ac:dyDescent="0.25">
      <c r="B28" s="239" t="s">
        <v>236</v>
      </c>
      <c r="C28" s="237">
        <v>5</v>
      </c>
      <c r="D28" s="238">
        <v>750681.18</v>
      </c>
    </row>
    <row r="29" spans="1:4" x14ac:dyDescent="0.25">
      <c r="B29" s="236" t="s">
        <v>237</v>
      </c>
      <c r="C29" s="237">
        <v>1</v>
      </c>
      <c r="D29" s="238">
        <v>8800.1200000000008</v>
      </c>
    </row>
    <row r="30" spans="1:4" x14ac:dyDescent="0.25">
      <c r="B30" s="236" t="s">
        <v>218</v>
      </c>
      <c r="C30" s="237">
        <v>4</v>
      </c>
      <c r="D30" s="238">
        <v>162014.20000000001</v>
      </c>
    </row>
    <row r="31" spans="1:4" x14ac:dyDescent="0.25">
      <c r="A31" s="227" t="s">
        <v>238</v>
      </c>
      <c r="B31" s="236" t="s">
        <v>95</v>
      </c>
      <c r="C31" s="237">
        <v>3</v>
      </c>
      <c r="D31" s="238">
        <v>22276.04</v>
      </c>
    </row>
    <row r="32" spans="1:4" ht="36" x14ac:dyDescent="0.25">
      <c r="A32" s="227" t="s">
        <v>238</v>
      </c>
      <c r="B32" s="239" t="s">
        <v>239</v>
      </c>
      <c r="C32" s="237">
        <v>1</v>
      </c>
      <c r="D32" s="238">
        <v>15000</v>
      </c>
    </row>
    <row r="33" spans="1:4" x14ac:dyDescent="0.25">
      <c r="B33" s="236" t="s">
        <v>99</v>
      </c>
      <c r="C33" s="237">
        <v>2</v>
      </c>
      <c r="D33" s="238">
        <v>81745.86</v>
      </c>
    </row>
    <row r="34" spans="1:4" x14ac:dyDescent="0.25">
      <c r="B34" s="236" t="s">
        <v>41</v>
      </c>
      <c r="C34" s="237">
        <v>18</v>
      </c>
      <c r="D34" s="238">
        <v>24298106.350000001</v>
      </c>
    </row>
    <row r="35" spans="1:4" x14ac:dyDescent="0.25">
      <c r="B35" s="236" t="s">
        <v>240</v>
      </c>
      <c r="C35" s="237">
        <v>7</v>
      </c>
      <c r="D35" s="238">
        <v>857152.79</v>
      </c>
    </row>
    <row r="36" spans="1:4" x14ac:dyDescent="0.25">
      <c r="B36" s="236" t="s">
        <v>241</v>
      </c>
      <c r="C36" s="237">
        <v>5</v>
      </c>
      <c r="D36" s="238">
        <v>181671.06</v>
      </c>
    </row>
    <row r="37" spans="1:4" x14ac:dyDescent="0.25">
      <c r="B37" s="236" t="s">
        <v>242</v>
      </c>
      <c r="C37" s="237">
        <v>2</v>
      </c>
      <c r="D37" s="238">
        <v>39543.35</v>
      </c>
    </row>
    <row r="38" spans="1:4" x14ac:dyDescent="0.25">
      <c r="B38" s="236" t="s">
        <v>104</v>
      </c>
      <c r="C38" s="237">
        <v>1</v>
      </c>
      <c r="D38" s="238">
        <v>292110</v>
      </c>
    </row>
    <row r="39" spans="1:4" x14ac:dyDescent="0.25">
      <c r="B39" s="236" t="s">
        <v>108</v>
      </c>
      <c r="C39" s="237">
        <v>2</v>
      </c>
      <c r="D39" s="238">
        <v>5570757.0499999998</v>
      </c>
    </row>
    <row r="40" spans="1:4" x14ac:dyDescent="0.25">
      <c r="B40" s="236" t="s">
        <v>243</v>
      </c>
      <c r="C40" s="237">
        <v>5</v>
      </c>
      <c r="D40" s="238">
        <v>252109792.15000001</v>
      </c>
    </row>
    <row r="41" spans="1:4" x14ac:dyDescent="0.25">
      <c r="B41" s="236" t="s">
        <v>112</v>
      </c>
      <c r="C41" s="237">
        <v>17</v>
      </c>
      <c r="D41" s="238">
        <v>3321400.97</v>
      </c>
    </row>
    <row r="42" spans="1:4" x14ac:dyDescent="0.25">
      <c r="B42" s="236" t="s">
        <v>244</v>
      </c>
      <c r="C42" s="237">
        <v>1</v>
      </c>
      <c r="D42" s="238">
        <v>8630</v>
      </c>
    </row>
    <row r="43" spans="1:4" x14ac:dyDescent="0.25">
      <c r="B43" s="236" t="s">
        <v>118</v>
      </c>
      <c r="C43" s="237">
        <v>2</v>
      </c>
      <c r="D43" s="238">
        <v>14787400</v>
      </c>
    </row>
    <row r="44" spans="1:4" x14ac:dyDescent="0.25">
      <c r="B44" s="236" t="s">
        <v>245</v>
      </c>
      <c r="C44" s="237">
        <v>1</v>
      </c>
      <c r="D44" s="238">
        <v>55908.02</v>
      </c>
    </row>
    <row r="45" spans="1:4" x14ac:dyDescent="0.25">
      <c r="B45" s="236" t="s">
        <v>121</v>
      </c>
      <c r="C45" s="237">
        <v>1</v>
      </c>
      <c r="D45" s="238">
        <v>29886.75</v>
      </c>
    </row>
    <row r="46" spans="1:4" x14ac:dyDescent="0.25">
      <c r="A46" s="227" t="s">
        <v>246</v>
      </c>
      <c r="B46" s="236" t="s">
        <v>122</v>
      </c>
      <c r="C46" s="237">
        <v>2</v>
      </c>
      <c r="D46" s="238">
        <v>45730</v>
      </c>
    </row>
    <row r="47" spans="1:4" x14ac:dyDescent="0.25">
      <c r="B47" s="236" t="s">
        <v>123</v>
      </c>
      <c r="C47" s="237">
        <v>1</v>
      </c>
      <c r="D47" s="238">
        <v>18928</v>
      </c>
    </row>
    <row r="48" spans="1:4" x14ac:dyDescent="0.25">
      <c r="B48" s="236" t="s">
        <v>124</v>
      </c>
      <c r="C48" s="237">
        <v>1</v>
      </c>
      <c r="D48" s="238">
        <v>59807.28</v>
      </c>
    </row>
    <row r="49" spans="2:4" x14ac:dyDescent="0.25">
      <c r="B49" s="236" t="s">
        <v>247</v>
      </c>
      <c r="C49" s="237">
        <v>1</v>
      </c>
      <c r="D49" s="238">
        <v>50000</v>
      </c>
    </row>
    <row r="50" spans="2:4" x14ac:dyDescent="0.25">
      <c r="B50" s="236" t="s">
        <v>125</v>
      </c>
      <c r="C50" s="237">
        <v>1</v>
      </c>
      <c r="D50" s="238">
        <v>20000</v>
      </c>
    </row>
    <row r="51" spans="2:4" x14ac:dyDescent="0.25">
      <c r="B51" s="236" t="s">
        <v>127</v>
      </c>
      <c r="C51" s="237">
        <v>1</v>
      </c>
      <c r="D51" s="238">
        <v>165984.26999999999</v>
      </c>
    </row>
    <row r="52" spans="2:4" x14ac:dyDescent="0.25">
      <c r="B52" s="236" t="s">
        <v>248</v>
      </c>
      <c r="C52" s="237">
        <v>1</v>
      </c>
      <c r="D52" s="238">
        <v>34999.379999999997</v>
      </c>
    </row>
    <row r="53" spans="2:4" x14ac:dyDescent="0.25">
      <c r="B53" s="236" t="s">
        <v>129</v>
      </c>
      <c r="C53" s="237">
        <v>2</v>
      </c>
      <c r="D53" s="238">
        <v>63500</v>
      </c>
    </row>
    <row r="54" spans="2:4" x14ac:dyDescent="0.25">
      <c r="B54" s="236" t="s">
        <v>131</v>
      </c>
      <c r="C54" s="237">
        <v>1</v>
      </c>
      <c r="D54" s="238">
        <v>30000</v>
      </c>
    </row>
    <row r="55" spans="2:4" x14ac:dyDescent="0.25">
      <c r="B55" s="236" t="s">
        <v>132</v>
      </c>
      <c r="C55" s="237">
        <v>1</v>
      </c>
      <c r="D55" s="238">
        <v>76536.800000000003</v>
      </c>
    </row>
    <row r="56" spans="2:4" x14ac:dyDescent="0.25">
      <c r="B56" s="236" t="s">
        <v>135</v>
      </c>
      <c r="C56" s="237">
        <v>2</v>
      </c>
      <c r="D56" s="238">
        <v>3873036.5</v>
      </c>
    </row>
    <row r="57" spans="2:4" x14ac:dyDescent="0.25">
      <c r="B57" s="236" t="s">
        <v>137</v>
      </c>
      <c r="C57" s="237">
        <v>1</v>
      </c>
      <c r="D57" s="238">
        <v>100000</v>
      </c>
    </row>
    <row r="58" spans="2:4" x14ac:dyDescent="0.25">
      <c r="B58" s="236" t="s">
        <v>138</v>
      </c>
      <c r="C58" s="237">
        <v>1</v>
      </c>
      <c r="D58" s="238">
        <v>14500</v>
      </c>
    </row>
    <row r="59" spans="2:4" x14ac:dyDescent="0.25">
      <c r="B59" s="236" t="s">
        <v>139</v>
      </c>
      <c r="C59" s="237">
        <v>1</v>
      </c>
      <c r="D59" s="238">
        <v>59999.88</v>
      </c>
    </row>
    <row r="60" spans="2:4" x14ac:dyDescent="0.25">
      <c r="B60" s="236" t="s">
        <v>220</v>
      </c>
      <c r="C60" s="237">
        <v>2</v>
      </c>
      <c r="D60" s="238">
        <v>22649.09</v>
      </c>
    </row>
    <row r="61" spans="2:4" x14ac:dyDescent="0.25">
      <c r="B61" s="236" t="s">
        <v>249</v>
      </c>
      <c r="C61" s="237">
        <v>1</v>
      </c>
      <c r="D61" s="238">
        <v>1680000</v>
      </c>
    </row>
    <row r="62" spans="2:4" x14ac:dyDescent="0.25">
      <c r="B62" s="236" t="s">
        <v>250</v>
      </c>
      <c r="C62" s="237">
        <v>1</v>
      </c>
      <c r="D62" s="238">
        <v>15356.64</v>
      </c>
    </row>
    <row r="63" spans="2:4" x14ac:dyDescent="0.25">
      <c r="B63" s="236" t="s">
        <v>146</v>
      </c>
      <c r="C63" s="237">
        <v>1</v>
      </c>
      <c r="D63" s="238">
        <v>14800</v>
      </c>
    </row>
    <row r="64" spans="2:4" x14ac:dyDescent="0.25">
      <c r="B64" s="236" t="s">
        <v>251</v>
      </c>
      <c r="C64" s="237">
        <v>1</v>
      </c>
      <c r="D64" s="238">
        <v>4685000</v>
      </c>
    </row>
    <row r="65" spans="2:4" x14ac:dyDescent="0.25">
      <c r="B65" s="236" t="s">
        <v>252</v>
      </c>
      <c r="C65" s="237">
        <v>1</v>
      </c>
      <c r="D65" s="238">
        <v>5760</v>
      </c>
    </row>
    <row r="66" spans="2:4" x14ac:dyDescent="0.25">
      <c r="B66" s="236" t="s">
        <v>150</v>
      </c>
      <c r="C66" s="237">
        <v>1</v>
      </c>
      <c r="D66" s="238">
        <v>139000</v>
      </c>
    </row>
    <row r="67" spans="2:4" x14ac:dyDescent="0.25">
      <c r="B67" s="236" t="s">
        <v>253</v>
      </c>
      <c r="C67" s="237">
        <v>1</v>
      </c>
      <c r="D67" s="238">
        <v>50696</v>
      </c>
    </row>
    <row r="68" spans="2:4" x14ac:dyDescent="0.25">
      <c r="B68" s="236" t="s">
        <v>221</v>
      </c>
      <c r="C68" s="237">
        <v>4</v>
      </c>
      <c r="D68" s="238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287" t="s">
        <v>46</v>
      </c>
      <c r="D1" s="287"/>
      <c r="E1" s="287"/>
    </row>
    <row r="2" spans="1:6" x14ac:dyDescent="0.25">
      <c r="C2" s="287" t="s">
        <v>47</v>
      </c>
      <c r="D2" s="287"/>
      <c r="E2" s="287"/>
    </row>
    <row r="3" spans="1:6" x14ac:dyDescent="0.25">
      <c r="C3" s="287" t="s">
        <v>48</v>
      </c>
      <c r="D3" s="287"/>
      <c r="E3" s="287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281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283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281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282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282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282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283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284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285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286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281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283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281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283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281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282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282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282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282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282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282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282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282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282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282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282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282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282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282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282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282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282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282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282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283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281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283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281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282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282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283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281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282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282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282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282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282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282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282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282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283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281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283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281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282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282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282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282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282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282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283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281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282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282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283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281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282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282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283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281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282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283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281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282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282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282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283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281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283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281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282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282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282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282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282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282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282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282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282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282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282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282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282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282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282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282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282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282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283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284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285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286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281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282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282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282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282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283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281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282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282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282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282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282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282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282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282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282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282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282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282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282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282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282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282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283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281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282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282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282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282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283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281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283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281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283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281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283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281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282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283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281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282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283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281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282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283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281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282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282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283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94:D197"/>
    <mergeCell ref="D159:D160"/>
    <mergeCell ref="D167:D168"/>
    <mergeCell ref="D172:D174"/>
    <mergeCell ref="D175:D177"/>
    <mergeCell ref="D182:D18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zoomScale="68" workbookViewId="0">
      <selection activeCell="E21" sqref="E21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288" t="s">
        <v>185</v>
      </c>
      <c r="C4" s="288"/>
      <c r="D4" s="288"/>
      <c r="E4" s="288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288" t="s">
        <v>186</v>
      </c>
      <c r="C8" s="288"/>
      <c r="D8" s="288"/>
      <c r="E8" s="288"/>
      <c r="F8" s="96"/>
    </row>
    <row r="9" spans="2:8" x14ac:dyDescent="0.4">
      <c r="B9" s="288" t="s">
        <v>187</v>
      </c>
      <c r="C9" s="288"/>
      <c r="D9" s="288"/>
      <c r="E9" s="288"/>
      <c r="F9" s="96"/>
    </row>
    <row r="10" spans="2:8" x14ac:dyDescent="0.4">
      <c r="B10" s="288" t="s">
        <v>188</v>
      </c>
      <c r="C10" s="288"/>
      <c r="D10" s="288"/>
      <c r="E10" s="288"/>
      <c r="F10" s="96"/>
    </row>
    <row r="11" spans="2:8" x14ac:dyDescent="0.4">
      <c r="B11" s="288" t="s">
        <v>189</v>
      </c>
      <c r="C11" s="288"/>
      <c r="D11" s="288"/>
      <c r="E11" s="288"/>
      <c r="F11" s="96"/>
    </row>
    <row r="12" spans="2:8" x14ac:dyDescent="0.4">
      <c r="B12" s="288" t="s">
        <v>262</v>
      </c>
      <c r="C12" s="288"/>
      <c r="D12" s="288"/>
      <c r="E12" s="288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25</v>
      </c>
      <c r="D17" s="106">
        <v>13727877.92</v>
      </c>
      <c r="E17" s="107">
        <v>0.80649999999999999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6</v>
      </c>
      <c r="D19" s="113">
        <v>56882063.039999999</v>
      </c>
      <c r="E19" s="107">
        <v>0.19350000000000001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31</v>
      </c>
      <c r="D21" s="118">
        <f>SUM(D17:D20)</f>
        <v>70609940.959999993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8" t="s">
        <v>191</v>
      </c>
      <c r="C5" s="288"/>
      <c r="D5" s="288"/>
      <c r="E5" s="288"/>
      <c r="F5" s="288"/>
      <c r="G5" s="288"/>
      <c r="H5" s="288"/>
      <c r="I5" s="288"/>
    </row>
    <row r="6" spans="2:12" ht="30.75" customHeight="1" x14ac:dyDescent="0.4">
      <c r="B6" s="288" t="s">
        <v>192</v>
      </c>
      <c r="C6" s="288"/>
      <c r="D6" s="288"/>
      <c r="E6" s="288"/>
      <c r="F6" s="288"/>
      <c r="G6" s="288"/>
      <c r="H6" s="288"/>
      <c r="I6" s="288"/>
    </row>
    <row r="7" spans="2:12" x14ac:dyDescent="0.4">
      <c r="B7" s="288" t="s">
        <v>193</v>
      </c>
      <c r="C7" s="288"/>
      <c r="D7" s="288"/>
      <c r="E7" s="288"/>
      <c r="F7" s="288"/>
      <c r="G7" s="288"/>
      <c r="H7" s="288"/>
      <c r="I7" s="288"/>
    </row>
    <row r="8" spans="2:12" x14ac:dyDescent="0.4">
      <c r="B8" s="288" t="s">
        <v>187</v>
      </c>
      <c r="C8" s="288"/>
      <c r="D8" s="288"/>
      <c r="E8" s="288"/>
      <c r="F8" s="288"/>
      <c r="G8" s="288"/>
      <c r="H8" s="288"/>
      <c r="I8" s="288"/>
    </row>
    <row r="9" spans="2:12" x14ac:dyDescent="0.4">
      <c r="B9" s="293" t="s">
        <v>194</v>
      </c>
      <c r="C9" s="293"/>
      <c r="D9" s="293"/>
      <c r="E9" s="293"/>
      <c r="F9" s="293"/>
      <c r="G9" s="293"/>
      <c r="H9" s="293"/>
      <c r="I9" s="293"/>
    </row>
    <row r="10" spans="2:12" x14ac:dyDescent="0.4">
      <c r="B10" s="289" t="s">
        <v>195</v>
      </c>
      <c r="C10" s="289"/>
      <c r="D10" s="289"/>
      <c r="E10" s="289"/>
      <c r="F10" s="289"/>
      <c r="G10" s="289"/>
      <c r="H10" s="289"/>
      <c r="I10" s="289"/>
    </row>
    <row r="11" spans="2:12" x14ac:dyDescent="0.4">
      <c r="B11" s="290" t="s">
        <v>196</v>
      </c>
      <c r="C11" s="291" t="s">
        <v>197</v>
      </c>
      <c r="D11" s="291"/>
      <c r="E11" s="291"/>
      <c r="F11" s="291"/>
      <c r="G11" s="291"/>
      <c r="H11" s="292" t="s">
        <v>198</v>
      </c>
      <c r="I11" s="292"/>
    </row>
    <row r="12" spans="2:12" x14ac:dyDescent="0.4">
      <c r="B12" s="290"/>
      <c r="C12" s="291">
        <v>2014</v>
      </c>
      <c r="D12" s="291"/>
      <c r="E12" s="122"/>
      <c r="F12" s="291">
        <v>2015</v>
      </c>
      <c r="G12" s="291"/>
      <c r="H12" s="292"/>
      <c r="I12" s="292"/>
    </row>
    <row r="13" spans="2:12" ht="98.25" x14ac:dyDescent="0.4">
      <c r="B13" s="290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8" t="s">
        <v>200</v>
      </c>
      <c r="C5" s="288"/>
      <c r="D5" s="288"/>
    </row>
    <row r="6" spans="2:5" x14ac:dyDescent="0.4">
      <c r="B6" s="288" t="s">
        <v>193</v>
      </c>
      <c r="C6" s="288"/>
      <c r="D6" s="288"/>
      <c r="E6" s="96"/>
    </row>
    <row r="7" spans="2:5" x14ac:dyDescent="0.4">
      <c r="B7" s="288" t="s">
        <v>187</v>
      </c>
      <c r="C7" s="288"/>
      <c r="D7" s="288"/>
      <c r="E7" s="96"/>
    </row>
    <row r="8" spans="2:5" x14ac:dyDescent="0.4">
      <c r="B8" s="293" t="s">
        <v>188</v>
      </c>
      <c r="C8" s="288"/>
      <c r="D8" s="288"/>
      <c r="E8" s="96"/>
    </row>
    <row r="9" spans="2:5" x14ac:dyDescent="0.4">
      <c r="B9" s="293" t="s">
        <v>201</v>
      </c>
      <c r="C9" s="288"/>
      <c r="D9" s="288"/>
      <c r="E9" s="96"/>
    </row>
    <row r="10" spans="2:5" x14ac:dyDescent="0.4">
      <c r="B10" s="293" t="s">
        <v>195</v>
      </c>
      <c r="C10" s="288"/>
      <c r="D10" s="288"/>
      <c r="E10" s="96"/>
    </row>
    <row r="11" spans="2:5" x14ac:dyDescent="0.4">
      <c r="B11" s="293">
        <v>2015</v>
      </c>
      <c r="C11" s="293"/>
      <c r="D11" s="293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4"/>
  <sheetViews>
    <sheetView showGridLines="0" zoomScale="60" workbookViewId="0">
      <selection activeCell="M13" sqref="M13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2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288"/>
      <c r="C1" s="288"/>
      <c r="D1" s="288"/>
      <c r="E1" s="288"/>
      <c r="F1" s="96"/>
    </row>
    <row r="2" spans="2:6" x14ac:dyDescent="0.4">
      <c r="B2" s="288"/>
      <c r="C2" s="288"/>
      <c r="D2" s="288"/>
      <c r="E2" s="288"/>
      <c r="F2" s="96"/>
    </row>
    <row r="3" spans="2:6" x14ac:dyDescent="0.4">
      <c r="B3" s="288"/>
      <c r="C3" s="288"/>
      <c r="D3" s="288"/>
      <c r="E3" s="288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299" t="s">
        <v>202</v>
      </c>
      <c r="C5" s="299"/>
      <c r="D5" s="299"/>
      <c r="E5" s="299"/>
    </row>
    <row r="6" spans="2:6" x14ac:dyDescent="0.4">
      <c r="B6" s="294" t="s">
        <v>203</v>
      </c>
      <c r="C6" s="294"/>
      <c r="D6" s="294"/>
      <c r="E6" s="294"/>
    </row>
    <row r="7" spans="2:6" x14ac:dyDescent="0.4">
      <c r="B7" s="294" t="s">
        <v>265</v>
      </c>
      <c r="C7" s="295"/>
      <c r="D7" s="295"/>
      <c r="E7" s="295"/>
    </row>
    <row r="8" spans="2:6" ht="30.75" thickBot="1" x14ac:dyDescent="0.45">
      <c r="B8" s="296" t="s">
        <v>204</v>
      </c>
      <c r="C8" s="297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thickBot="1" x14ac:dyDescent="0.45">
      <c r="B10" s="169"/>
      <c r="C10" s="170"/>
      <c r="D10" s="171"/>
      <c r="E10" s="172"/>
    </row>
    <row r="11" spans="2:6" ht="34.5" customHeight="1" thickBot="1" x14ac:dyDescent="0.45">
      <c r="B11" s="173" t="s">
        <v>206</v>
      </c>
      <c r="C11" s="174" t="s">
        <v>60</v>
      </c>
      <c r="D11" s="175">
        <v>16</v>
      </c>
      <c r="E11" s="176">
        <v>515307.7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10</v>
      </c>
      <c r="E13" s="176">
        <v>7935980.3499999996</v>
      </c>
    </row>
    <row r="14" spans="2:6" ht="15.75" customHeight="1" x14ac:dyDescent="0.4">
      <c r="B14" s="177"/>
      <c r="C14" s="178"/>
      <c r="D14" s="179"/>
      <c r="E14" s="180"/>
    </row>
    <row r="15" spans="2:6" ht="32.25" customHeight="1" thickBot="1" x14ac:dyDescent="0.45">
      <c r="B15" s="181" t="s">
        <v>21</v>
      </c>
      <c r="C15" s="182" t="s">
        <v>67</v>
      </c>
      <c r="D15" s="183">
        <v>3</v>
      </c>
      <c r="E15" s="184">
        <v>62133652.909999996</v>
      </c>
    </row>
    <row r="16" spans="2:6" ht="13.5" customHeight="1" thickBot="1" x14ac:dyDescent="0.45">
      <c r="B16" s="248"/>
      <c r="C16" s="249"/>
      <c r="D16" s="250"/>
      <c r="E16" s="251"/>
    </row>
    <row r="17" spans="2:5" ht="32.25" customHeight="1" thickBot="1" x14ac:dyDescent="0.45">
      <c r="B17" s="253" t="s">
        <v>255</v>
      </c>
      <c r="C17" s="175" t="s">
        <v>183</v>
      </c>
      <c r="D17" s="252">
        <v>1</v>
      </c>
      <c r="E17" s="184">
        <v>0</v>
      </c>
    </row>
    <row r="18" spans="2:5" ht="12" customHeight="1" thickBot="1" x14ac:dyDescent="0.45">
      <c r="B18" s="275"/>
      <c r="C18" s="250"/>
      <c r="D18" s="250"/>
      <c r="E18" s="251"/>
    </row>
    <row r="19" spans="2:5" ht="32.25" customHeight="1" thickBot="1" x14ac:dyDescent="0.45">
      <c r="B19" s="253" t="s">
        <v>266</v>
      </c>
      <c r="C19" s="175" t="s">
        <v>267</v>
      </c>
      <c r="D19" s="175">
        <v>1</v>
      </c>
      <c r="E19" s="184">
        <v>25000</v>
      </c>
    </row>
    <row r="20" spans="2:5" ht="12" customHeight="1" thickBot="1" x14ac:dyDescent="0.45">
      <c r="B20" s="185"/>
      <c r="C20" s="276"/>
      <c r="D20" s="276"/>
      <c r="E20" s="186"/>
    </row>
    <row r="21" spans="2:5" ht="45.75" customHeight="1" thickBot="1" x14ac:dyDescent="0.45">
      <c r="B21" s="187" t="s">
        <v>10</v>
      </c>
      <c r="C21" s="188"/>
      <c r="D21" s="189">
        <f>SUM(D11:D20)</f>
        <v>31</v>
      </c>
      <c r="E21" s="190">
        <f>SUM(E11:E20)</f>
        <v>70609940.959999993</v>
      </c>
    </row>
    <row r="22" spans="2:5" ht="31.5" customHeight="1" x14ac:dyDescent="0.4">
      <c r="B22" s="298"/>
      <c r="C22" s="298"/>
      <c r="D22" s="298"/>
      <c r="E22" s="298"/>
    </row>
    <row r="23" spans="2:5" ht="12.75" customHeight="1" x14ac:dyDescent="0.4">
      <c r="B23" s="96"/>
      <c r="C23" s="96"/>
      <c r="D23" s="96"/>
      <c r="E23" s="96"/>
    </row>
    <row r="24" spans="2:5" ht="31.5" customHeight="1" x14ac:dyDescent="0.4"/>
    <row r="25" spans="2:5" ht="14.25" customHeight="1" x14ac:dyDescent="0.4"/>
    <row r="26" spans="2:5" ht="31.5" customHeight="1" x14ac:dyDescent="0.4"/>
    <row r="27" spans="2:5" ht="16.5" customHeight="1" x14ac:dyDescent="0.4"/>
    <row r="28" spans="2:5" ht="31.5" customHeight="1" x14ac:dyDescent="0.4"/>
    <row r="29" spans="2:5" ht="12.75" customHeight="1" x14ac:dyDescent="0.4"/>
    <row r="30" spans="2:5" ht="31.5" customHeight="1" x14ac:dyDescent="0.4"/>
    <row r="31" spans="2:5" ht="12.75" customHeight="1" x14ac:dyDescent="0.4"/>
    <row r="32" spans="2:5" ht="31.5" customHeight="1" x14ac:dyDescent="0.4"/>
    <row r="33" spans="6:6" ht="19.5" customHeight="1" x14ac:dyDescent="0.4"/>
    <row r="34" spans="6:6" ht="43.5" customHeight="1" x14ac:dyDescent="0.4"/>
    <row r="35" spans="6:6" ht="12.75" customHeight="1" x14ac:dyDescent="0.4"/>
    <row r="36" spans="6:6" ht="45.75" customHeight="1" x14ac:dyDescent="0.4"/>
    <row r="37" spans="6:6" ht="15.75" customHeight="1" x14ac:dyDescent="0.4"/>
    <row r="38" spans="6:6" ht="36.75" customHeight="1" x14ac:dyDescent="0.4"/>
    <row r="39" spans="6:6" ht="15" customHeight="1" x14ac:dyDescent="0.4"/>
    <row r="41" spans="6:6" ht="17.25" customHeight="1" x14ac:dyDescent="0.4"/>
    <row r="42" spans="6:6" ht="27.75" customHeight="1" x14ac:dyDescent="0.4"/>
    <row r="43" spans="6:6" ht="39.75" customHeight="1" x14ac:dyDescent="0.4">
      <c r="F43" s="96"/>
    </row>
    <row r="44" spans="6:6" ht="22.5" customHeight="1" x14ac:dyDescent="0.4">
      <c r="F44" s="96"/>
    </row>
  </sheetData>
  <mergeCells count="8">
    <mergeCell ref="B7:E7"/>
    <mergeCell ref="B8:C8"/>
    <mergeCell ref="B22:E22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30967b68-110e-4ce4-9c0a-a4d9d9e6f547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2025-04-03T12:57:13Z</cp:lastPrinted>
  <dcterms:created xsi:type="dcterms:W3CDTF">2015-05-27T20:39:48Z</dcterms:created>
  <dcterms:modified xsi:type="dcterms:W3CDTF">2025-04-04T14:53:22Z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