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1D2AA144-A70C-47C8-B496-1DFFDE023F0E}" xr6:coauthVersionLast="47" xr6:coauthVersionMax="47" xr10:uidLastSave="{00000000-0000-0000-0000-000000000000}"/>
  <bookViews>
    <workbookView xWindow="-120" yWindow="-120" windowWidth="29040" windowHeight="15840" firstSheet="11" activeTab="11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state="hidden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state="hidden" r:id="rId10"/>
    <sheet name="grafica t acto selecc" sheetId="11" state="hidden" r:id="rId11"/>
    <sheet name="Fallados y en tramite" sheetId="12" r:id="rId12"/>
    <sheet name="instituciones" sheetId="13" state="hidden" r:id="rId13"/>
    <sheet name="grafica de fallados y tramite" sheetId="14" r:id="rId14"/>
    <sheet name="Hoja8" sheetId="15" state="hidden" r:id="rId15"/>
    <sheet name="todas las inst" sheetId="16" state="hidden" r:id="rId16"/>
  </sheets>
  <externalReferences>
    <externalReference r:id="rId17"/>
    <externalReference r:id="rId18"/>
  </externalReference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3" l="1"/>
  <c r="G43" i="13"/>
  <c r="F43" i="13"/>
  <c r="E37" i="13"/>
  <c r="F18" i="12"/>
  <c r="D14" i="16"/>
  <c r="D10" i="16"/>
  <c r="C10" i="16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25" i="9"/>
  <c r="D25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<sst xmlns="http://schemas.openxmlformats.org/spreadsheetml/2006/main" count="3253" uniqueCount="287">
  <si>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</si>
  <si>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</si>
  <si>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</si>
  <si>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</si>
  <si>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</si>
  <si>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</si>
  <si>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</si>
  <si>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</si>
  <si>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</si>
  <si>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</si>
  <si>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</si>
  <si>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</si>
  <si>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</si>
  <si>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</si>
  <si>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</si>
  <si>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</si>
  <si>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</si>
  <si>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</si>
  <si>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</si>
  <si>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</si>
  <si>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</si>
  <si>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</si>
  <si>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</si>
  <si>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</si>
  <si>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</si>
  <si>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</si>
  <si>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</si>
  <si>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</si>
  <si>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</si>
  <si>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</si>
  <si>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</si>
  <si>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</si>
  <si>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</si>
  <si>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</si>
  <si>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</si>
  <si>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</si>
  <si>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</si>
  <si>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</si>
  <si>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</si>
  <si>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</si>
  <si>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</si>
  <si>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</si>
  <si>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</si>
  <si>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</si>
  <si>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</si>
  <si>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</si>
  <si>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</si>
  <si>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</si>
  <si>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</si>
  <si>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</si>
  <si>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</si>
  <si>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</si>
  <si>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</si>
  <si>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</si>
  <si>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</si>
  <si>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</si>
  <si>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</si>
  <si>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</si>
  <si>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</si>
  <si>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</si>
  <si>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</si>
  <si>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</si>
  <si>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</si>
  <si>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</si>
  <si>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</si>
  <si>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</si>
  <si>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</si>
  <si>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</si>
  <si>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</si>
  <si>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</si>
  <si>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</si>
  <si>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</si>
  <si>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</si>
  <si>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</si>
  <si>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</si>
  <si>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</si>
  <si>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</si>
  <si>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</si>
  <si>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</si>
  <si>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</si>
  <si>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</si>
  <si>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</si>
  <si>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</si>
  <si>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</si>
  <si>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</si>
  <si>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</si>
  <si>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</si>
  <si>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</si>
  <si>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</si>
  <si>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</si>
  <si>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</si>
  <si>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</si>
  <si>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</si>
  <si>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</si>
  <si>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</si>
  <si>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</si>
  <si>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</si>
  <si>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</si>
  <si>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</si>
  <si>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</si>
  <si>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</si>
  <si>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</si>
  <si>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</si>
  <si>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</si>
  <si>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</si>
  <si>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</si>
  <si>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</si>
  <si>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</si>
  <si>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</si>
  <si>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</si>
  <si>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</si>
  <si>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</si>
  <si>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</si>
  <si>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</si>
  <si>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</si>
  <si>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</si>
  <si>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</si>
  <si>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</si>
  <si>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</si>
  <si>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</si>
  <si>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</si>
  <si>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</si>
  <si>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</si>
  <si>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</si>
  <si>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</si>
  <si>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</si>
  <si>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</si>
  <si>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</si>
  <si>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</si>
  <si>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</si>
  <si>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</si>
  <si>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</si>
  <si>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</si>
  <si>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</si>
  <si>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</si>
  <si>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</si>
  <si>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</si>
  <si>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</si>
  <si>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</si>
  <si>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</si>
  <si>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</si>
  <si>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</si>
  <si>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</si>
  <si>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</si>
  <si>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</si>
  <si>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</si>
  <si>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</si>
  <si>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</si>
  <si>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</si>
  <si>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</si>
  <si>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</si>
  <si>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</si>
  <si>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</si>
  <si>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</si>
  <si>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</si>
  <si>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</si>
  <si>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</si>
  <si>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</si>
  <si>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</si>
  <si>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</si>
  <si>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</si>
  <si>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</si>
  <si>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</si>
  <si>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</si>
  <si>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</si>
  <si>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</si>
  <si>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</si>
  <si>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</si>
  <si>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</si>
  <si>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</si>
  <si>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</si>
  <si>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</si>
  <si>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</si>
  <si>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</si>
  <si>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</si>
  <si>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</si>
  <si>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</si>
  <si>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</si>
  <si>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</si>
  <si>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</si>
  <si>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</si>
  <si>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</si>
  <si>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</si>
  <si>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</si>
  <si>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</si>
  <si>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</si>
  <si>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</si>
  <si>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</si>
  <si>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</si>
  <si>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</si>
  <si>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</si>
  <si>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</si>
  <si>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</si>
  <si>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</si>
  <si>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</si>
  <si>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</si>
  <si>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</si>
  <si>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</si>
  <si>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</si>
  <si>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</si>
  <si>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</si>
  <si>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</si>
  <si>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</si>
  <si>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</si>
  <si>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</si>
  <si>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</si>
  <si>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</si>
  <si>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</si>
  <si>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</si>
  <si>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</si>
  <si>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</si>
  <si>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</si>
  <si>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</si>
  <si>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</si>
  <si>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</si>
  <si>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</si>
  <si>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AUTORIDAD NACIONAL DE LOS SERVICIOS PÚBLICOS (ASEP)</t>
  </si>
  <si>
    <t>BANCO NACIONAL DE PANAMÁ</t>
  </si>
  <si>
    <t>INSTITUTO ONCOLÓGICO NACIONAL (ION)</t>
  </si>
  <si>
    <t>INSTITUTO TÉCNICO SUPERIOR ESPECIALIZADO</t>
  </si>
  <si>
    <t>ÓRGANO JUDICIAL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</si>
  <si>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</si>
  <si>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</si>
  <si>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</si>
  <si>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</si>
  <si>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</si>
  <si>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</si>
  <si>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</si>
  <si>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</si>
  <si>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</si>
  <si>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</si>
  <si>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</si>
  <si>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</si>
  <si>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</si>
  <si>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</si>
  <si>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</si>
  <si>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</si>
  <si>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</si>
  <si>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</si>
  <si>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</si>
  <si>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</si>
  <si>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</si>
  <si>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</si>
  <si>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</si>
  <si>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</si>
  <si>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</si>
  <si>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</si>
  <si>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</si>
  <si>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</si>
  <si>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</si>
  <si>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</si>
  <si>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</si>
  <si>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</si>
  <si>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</si>
  <si>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AGENCIAS DEL AREA ECONÓMICO PANAMÁ PACÍFICO </t>
  </si>
  <si>
    <t>Convenio Marco</t>
  </si>
  <si>
    <t>AEROPUERTO INTERNACIONAL DE TOCUMEN, S.A.</t>
  </si>
  <si>
    <t>INSTITUTO DE ACUEDUCTOS Y ALCANTARILLADOS NACIONALES (IDAAN)</t>
  </si>
  <si>
    <t>METRO DE PANAMÁ, S.A.</t>
  </si>
  <si>
    <t>MINISTERIO DE CULTURA</t>
  </si>
  <si>
    <t>MUNICIPIO DE BOQUETE</t>
  </si>
  <si>
    <t xml:space="preserve">ÓRGANO JUDICIAL </t>
  </si>
  <si>
    <t>Regimen Municipal</t>
  </si>
  <si>
    <t>IBI</t>
  </si>
  <si>
    <t>BANCO NACINAL DE PANAMÁ</t>
  </si>
  <si>
    <t>BENEMÉRITO CUERPO DE BOMBEROS DE LA REPÚBLICA DE PANAMÁ</t>
  </si>
  <si>
    <t>MUNICIPIO DE CALOBRE</t>
  </si>
  <si>
    <t>MUNICIPIO DE LAS MINAS</t>
  </si>
  <si>
    <t xml:space="preserve">ZONA LIBRE DE COLÓN </t>
  </si>
  <si>
    <t>Cotización en Línea</t>
  </si>
  <si>
    <t>CL</t>
  </si>
  <si>
    <t>PE</t>
  </si>
  <si>
    <t>Procedimiento Excepcional</t>
  </si>
  <si>
    <t>AUTORIDAD DE TRÁNSITO Y TRANSPORTE TERRESTRE</t>
  </si>
  <si>
    <t>MINISTERIO DE AMBIENTE (CONADES)</t>
  </si>
  <si>
    <t>MINISTERIO DE SEGURIDAD PÚBLICA</t>
  </si>
  <si>
    <t>UNIVERSIDAD MARÍTIMA INTERNACIONAL DE PANAMÁ</t>
  </si>
  <si>
    <t xml:space="preserve">       del  01 de Enero  al 31 de Mayo de 2025</t>
  </si>
  <si>
    <t>del 01 Enero al 31 de Mayo  de 2025</t>
  </si>
  <si>
    <t>del 01  de Enero al 31 de Mayo 2025</t>
  </si>
  <si>
    <t xml:space="preserve">                                                                                  del 01 de Enero al 31 de Mayo de 2025</t>
  </si>
  <si>
    <t>CENTRO NACIONAL DE METROLOGÍA DE PANAMÁ -AIP</t>
  </si>
  <si>
    <t>INSTITUTO PANAMEÑO DE HABILITACIÓN ESPECIAL (IPHE)</t>
  </si>
  <si>
    <t>JUNTA COMUNAL DE GUACÁ</t>
  </si>
  <si>
    <t>MINISTERIO DE LA PRESIDENCIA (CONADES)</t>
  </si>
  <si>
    <t xml:space="preserve">SUPERINTENDENCIA DE SUJETOS NO FINANCIEROS </t>
  </si>
  <si>
    <t>UNIVERSIDAD DE 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</si>
</sst>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39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b/>
      <sz val="20"/>
      <color theme="3" tint="-0.249977111117893"/>
      <name val="Arial"/>
      <family val="2"/>
    </font>
    <font>
      <sz val="20"/>
      <color theme="3" tint="-0.249977111117893"/>
      <name val="Arial"/>
      <family val="2"/>
    </font>
    <font>
      <b/>
      <sz val="24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sz val="2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4"/>
      <color rgb="FF002060"/>
      <name val="Arial"/>
      <family val="2"/>
    </font>
    <font>
      <b/>
      <sz val="14"/>
      <color rgb="FF002060"/>
      <name val="Arial"/>
      <family val="2"/>
    </font>
    <font>
      <b/>
      <sz val="2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/>
        <bgColor theme="4" tint="0.39997558519241921"/>
      </patternFill>
    </fill>
    <fill>
      <patternFill patternType="solid">
        <fgColor theme="0"/>
        <bgColor theme="3" tint="0.7999816888943144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9" fontId="38" fillId="0" borderId="0" applyFont="0" applyFill="0" applyBorder="0" applyProtection="0"/>
  </cellStyleXfs>
  <cellXfs count="312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172" fontId="17" fillId="6" borderId="37" xfId="0" applyNumberFormat="1" applyFont="1" applyFill="1" applyBorder="1" applyAlignment="1">
      <alignment horizontal="right"/>
    </xf>
    <xf numFmtId="4" fontId="0" fillId="0" borderId="0" xfId="0" applyNumberFormat="1"/>
    <xf numFmtId="0" fontId="15" fillId="0" borderId="0" xfId="0" applyFont="1"/>
    <xf numFmtId="0" fontId="17" fillId="5" borderId="39" xfId="0" applyFont="1" applyFill="1" applyBorder="1" applyAlignment="1">
      <alignment horizontal="center"/>
    </xf>
    <xf numFmtId="0" fontId="17" fillId="6" borderId="39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0" borderId="40" xfId="0" applyFont="1" applyFill="1" applyBorder="1"/>
    <xf numFmtId="0" fontId="17" fillId="10" borderId="16" xfId="0" applyFont="1" applyFill="1" applyBorder="1" applyAlignment="1">
      <alignment horizontal="center"/>
    </xf>
    <xf numFmtId="10" fontId="17" fillId="10" borderId="17" xfId="0" applyNumberFormat="1" applyFont="1" applyFill="1" applyBorder="1" applyAlignment="1">
      <alignment horizontal="center"/>
    </xf>
    <xf numFmtId="164" fontId="17" fillId="10" borderId="17" xfId="0" applyNumberFormat="1" applyFont="1" applyFill="1" applyBorder="1" applyAlignment="1">
      <alignment horizontal="right"/>
    </xf>
    <xf numFmtId="0" fontId="18" fillId="6" borderId="39" xfId="0" applyFont="1" applyFill="1" applyBorder="1"/>
    <xf numFmtId="0" fontId="17" fillId="10" borderId="39" xfId="0" applyFont="1" applyFill="1" applyBorder="1"/>
    <xf numFmtId="0" fontId="17" fillId="10" borderId="14" xfId="0" applyFont="1" applyFill="1" applyBorder="1" applyAlignment="1">
      <alignment horizontal="center"/>
    </xf>
    <xf numFmtId="10" fontId="17" fillId="10" borderId="15" xfId="0" applyNumberFormat="1" applyFont="1" applyFill="1" applyBorder="1" applyAlignment="1">
      <alignment horizontal="center"/>
    </xf>
    <xf numFmtId="164" fontId="17" fillId="10" borderId="15" xfId="0" applyNumberFormat="1" applyFont="1" applyFill="1" applyBorder="1" applyAlignment="1">
      <alignment horizontal="right"/>
    </xf>
    <xf numFmtId="0" fontId="17" fillId="5" borderId="39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center"/>
    </xf>
    <xf numFmtId="9" fontId="25" fillId="0" borderId="0" xfId="0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11" borderId="14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/>
    </xf>
    <xf numFmtId="172" fontId="29" fillId="11" borderId="15" xfId="0" applyNumberFormat="1" applyFont="1" applyFill="1" applyBorder="1" applyAlignment="1">
      <alignment horizontal="center" vertical="center"/>
    </xf>
    <xf numFmtId="172" fontId="30" fillId="0" borderId="13" xfId="0" applyNumberFormat="1" applyFont="1" applyBorder="1" applyAlignment="1">
      <alignment horizontal="center" vertical="center"/>
    </xf>
    <xf numFmtId="0" fontId="30" fillId="0" borderId="41" xfId="0" applyFont="1" applyBorder="1" applyAlignment="1">
      <alignment horizontal="left" vertical="center" wrapText="1"/>
    </xf>
    <xf numFmtId="0" fontId="32" fillId="0" borderId="0" xfId="0" applyFont="1"/>
    <xf numFmtId="0" fontId="31" fillId="6" borderId="41" xfId="0" applyFont="1" applyFill="1" applyBorder="1" applyAlignment="1">
      <alignment vertical="center" wrapText="1"/>
    </xf>
    <xf numFmtId="0" fontId="29" fillId="11" borderId="41" xfId="0" applyFont="1" applyFill="1" applyBorder="1"/>
    <xf numFmtId="0" fontId="30" fillId="0" borderId="0" xfId="0" applyFont="1"/>
    <xf numFmtId="165" fontId="14" fillId="0" borderId="0" xfId="0" applyNumberFormat="1" applyFont="1"/>
    <xf numFmtId="0" fontId="33" fillId="0" borderId="0" xfId="0" applyFont="1"/>
    <xf numFmtId="0" fontId="34" fillId="0" borderId="0" xfId="0" applyFont="1" applyAlignment="1">
      <alignment horizontal="center"/>
    </xf>
    <xf numFmtId="164" fontId="33" fillId="0" borderId="0" xfId="0" applyNumberFormat="1" applyFont="1" applyAlignment="1">
      <alignment horizontal="right"/>
    </xf>
    <xf numFmtId="0" fontId="34" fillId="2" borderId="1" xfId="0" applyFont="1" applyFill="1" applyBorder="1" applyAlignment="1">
      <alignment horizontal="center" vertical="center"/>
    </xf>
    <xf numFmtId="164" fontId="34" fillId="2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0" fontId="34" fillId="4" borderId="1" xfId="0" applyFont="1" applyFill="1" applyBorder="1" applyAlignment="1">
      <alignment horizontal="center"/>
    </xf>
    <xf numFmtId="164" fontId="34" fillId="4" borderId="1" xfId="0" applyNumberFormat="1" applyFont="1" applyFill="1" applyBorder="1" applyAlignment="1">
      <alignment horizontal="right"/>
    </xf>
    <xf numFmtId="164" fontId="33" fillId="0" borderId="0" xfId="0" applyNumberFormat="1" applyFont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73" fontId="33" fillId="0" borderId="1" xfId="0" applyNumberFormat="1" applyFont="1" applyBorder="1" applyAlignment="1">
      <alignment horizontal="right"/>
    </xf>
    <xf numFmtId="0" fontId="33" fillId="0" borderId="1" xfId="0" applyFont="1" applyBorder="1" applyAlignment="1">
      <alignment horizontal="left" wrapText="1"/>
    </xf>
    <xf numFmtId="0" fontId="30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30" fillId="9" borderId="13" xfId="0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horizontal="left" vertical="center" wrapText="1"/>
    </xf>
    <xf numFmtId="0" fontId="31" fillId="13" borderId="39" xfId="0" applyFont="1" applyFill="1" applyBorder="1" applyAlignment="1">
      <alignment horizontal="left" vertical="center" wrapText="1"/>
    </xf>
    <xf numFmtId="0" fontId="31" fillId="14" borderId="39" xfId="0" applyFont="1" applyFill="1" applyBorder="1" applyAlignment="1">
      <alignment horizontal="left" vertical="center" wrapText="1"/>
    </xf>
    <xf numFmtId="0" fontId="31" fillId="9" borderId="39" xfId="0" applyFont="1" applyFill="1" applyBorder="1" applyAlignment="1">
      <alignment horizontal="left" vertical="center" wrapText="1"/>
    </xf>
    <xf numFmtId="0" fontId="17" fillId="0" borderId="34" xfId="0" applyFont="1" applyBorder="1"/>
    <xf numFmtId="0" fontId="17" fillId="0" borderId="35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172" fontId="17" fillId="0" borderId="13" xfId="0" applyNumberFormat="1" applyFont="1" applyBorder="1" applyAlignment="1">
      <alignment horizontal="right"/>
    </xf>
    <xf numFmtId="0" fontId="17" fillId="7" borderId="15" xfId="0" applyFont="1" applyFill="1" applyBorder="1" applyAlignment="1">
      <alignment horizontal="center"/>
    </xf>
    <xf numFmtId="0" fontId="17" fillId="7" borderId="39" xfId="0" applyFont="1" applyFill="1" applyBorder="1"/>
    <xf numFmtId="0" fontId="30" fillId="0" borderId="12" xfId="0" applyFont="1" applyBorder="1" applyAlignment="1">
      <alignment horizontal="center" vertical="center"/>
    </xf>
    <xf numFmtId="0" fontId="30" fillId="12" borderId="12" xfId="0" applyFont="1" applyFill="1" applyBorder="1" applyAlignment="1">
      <alignment horizontal="center" vertical="center"/>
    </xf>
    <xf numFmtId="172" fontId="30" fillId="12" borderId="13" xfId="0" applyNumberFormat="1" applyFont="1" applyFill="1" applyBorder="1" applyAlignment="1">
      <alignment horizontal="center" vertical="center"/>
    </xf>
    <xf numFmtId="172" fontId="30" fillId="0" borderId="14" xfId="0" applyNumberFormat="1" applyFont="1" applyBorder="1" applyAlignment="1">
      <alignment horizontal="center" vertical="center"/>
    </xf>
    <xf numFmtId="0" fontId="30" fillId="13" borderId="14" xfId="0" applyFont="1" applyFill="1" applyBorder="1" applyAlignment="1">
      <alignment horizontal="center" vertical="center"/>
    </xf>
    <xf numFmtId="172" fontId="30" fillId="13" borderId="13" xfId="0" applyNumberFormat="1" applyFont="1" applyFill="1" applyBorder="1" applyAlignment="1">
      <alignment horizontal="center" vertical="center"/>
    </xf>
    <xf numFmtId="0" fontId="30" fillId="14" borderId="14" xfId="0" applyFont="1" applyFill="1" applyBorder="1" applyAlignment="1">
      <alignment horizontal="center" vertical="center"/>
    </xf>
    <xf numFmtId="172" fontId="30" fillId="14" borderId="15" xfId="0" applyNumberFormat="1" applyFont="1" applyFill="1" applyBorder="1" applyAlignment="1">
      <alignment horizontal="left" vertical="center"/>
    </xf>
    <xf numFmtId="172" fontId="30" fillId="13" borderId="15" xfId="0" applyNumberFormat="1" applyFont="1" applyFill="1" applyBorder="1" applyAlignment="1">
      <alignment horizontal="left" vertical="center"/>
    </xf>
    <xf numFmtId="0" fontId="30" fillId="9" borderId="14" xfId="0" applyFont="1" applyFill="1" applyBorder="1" applyAlignment="1">
      <alignment horizontal="center" vertical="center"/>
    </xf>
    <xf numFmtId="172" fontId="30" fillId="9" borderId="15" xfId="0" applyNumberFormat="1" applyFont="1" applyFill="1" applyBorder="1" applyAlignment="1">
      <alignment horizontal="left" vertical="center"/>
    </xf>
    <xf numFmtId="0" fontId="30" fillId="6" borderId="18" xfId="0" applyFont="1" applyFill="1" applyBorder="1" applyAlignment="1">
      <alignment horizontal="center" vertical="center"/>
    </xf>
    <xf numFmtId="172" fontId="30" fillId="6" borderId="19" xfId="0" applyNumberFormat="1" applyFont="1" applyFill="1" applyBorder="1" applyAlignment="1">
      <alignment horizontal="right" vertical="center"/>
    </xf>
    <xf numFmtId="0" fontId="30" fillId="11" borderId="42" xfId="0" applyFont="1" applyFill="1" applyBorder="1" applyAlignment="1">
      <alignment horizontal="center"/>
    </xf>
    <xf numFmtId="172" fontId="30" fillId="11" borderId="43" xfId="0" applyNumberFormat="1" applyFont="1" applyFill="1" applyBorder="1" applyAlignment="1">
      <alignment horizontal="right"/>
    </xf>
    <xf numFmtId="0" fontId="30" fillId="12" borderId="11" xfId="0" applyFont="1" applyFill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13" borderId="41" xfId="0" applyFont="1" applyFill="1" applyBorder="1" applyAlignment="1">
      <alignment horizontal="left" vertical="center" wrapText="1"/>
    </xf>
    <xf numFmtId="172" fontId="30" fillId="13" borderId="19" xfId="0" applyNumberFormat="1" applyFont="1" applyFill="1" applyBorder="1" applyAlignment="1">
      <alignment horizontal="left" vertical="center"/>
    </xf>
    <xf numFmtId="0" fontId="17" fillId="0" borderId="39" xfId="0" applyFont="1" applyBorder="1"/>
    <xf numFmtId="0" fontId="30" fillId="6" borderId="14" xfId="0" applyFont="1" applyFill="1" applyBorder="1" applyAlignment="1">
      <alignment horizontal="center" vertical="center"/>
    </xf>
    <xf numFmtId="172" fontId="30" fillId="6" borderId="14" xfId="0" applyNumberFormat="1" applyFont="1" applyFill="1" applyBorder="1" applyAlignment="1">
      <alignment horizontal="right" vertical="center"/>
    </xf>
    <xf numFmtId="0" fontId="17" fillId="7" borderId="11" xfId="0" applyFont="1" applyFill="1" applyBorder="1"/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172" fontId="17" fillId="5" borderId="19" xfId="0" applyNumberFormat="1" applyFont="1" applyFill="1" applyBorder="1" applyAlignment="1">
      <alignment horizontal="right" vertical="center"/>
    </xf>
    <xf numFmtId="0" fontId="17" fillId="0" borderId="25" xfId="0" applyFont="1" applyBorder="1"/>
    <xf numFmtId="0" fontId="17" fillId="0" borderId="36" xfId="0" applyFont="1" applyBorder="1" applyAlignment="1">
      <alignment horizontal="center"/>
    </xf>
    <xf numFmtId="172" fontId="17" fillId="0" borderId="37" xfId="0" applyNumberFormat="1" applyFont="1" applyBorder="1" applyAlignment="1">
      <alignment horizontal="right"/>
    </xf>
    <xf numFmtId="0" fontId="17" fillId="6" borderId="36" xfId="0" applyFont="1" applyFill="1" applyBorder="1" applyAlignment="1">
      <alignment horizontal="center"/>
    </xf>
    <xf numFmtId="0" fontId="17" fillId="0" borderId="14" xfId="0" applyFont="1" applyBorder="1"/>
    <xf numFmtId="0" fontId="17" fillId="0" borderId="14" xfId="0" applyFont="1" applyBorder="1" applyAlignment="1">
      <alignment horizontal="center"/>
    </xf>
    <xf numFmtId="172" fontId="17" fillId="0" borderId="15" xfId="0" applyNumberFormat="1" applyFont="1" applyBorder="1" applyAlignment="1">
      <alignment horizontal="right"/>
    </xf>
    <xf numFmtId="172" fontId="17" fillId="7" borderId="14" xfId="0" applyNumberFormat="1" applyFont="1" applyFill="1" applyBorder="1" applyAlignment="1">
      <alignment horizontal="right"/>
    </xf>
    <xf numFmtId="0" fontId="17" fillId="7" borderId="40" xfId="0" applyFont="1" applyFill="1" applyBorder="1"/>
    <xf numFmtId="172" fontId="17" fillId="7" borderId="17" xfId="0" applyNumberFormat="1" applyFont="1" applyFill="1" applyBorder="1" applyAlignment="1">
      <alignment horizontal="right"/>
    </xf>
    <xf numFmtId="0" fontId="30" fillId="13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5" fillId="0" borderId="38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 DE CONTRATACIONES PÚBLICAS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RECUROS</a:t>
            </a:r>
            <a:r>
              <a:rPr lang="es-PA" sz="1400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s-PA" sz="14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I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NGRESADOS  </a:t>
            </a:r>
          </a:p>
          <a:p>
            <a:pPr>
              <a:defRPr>
                <a:solidFill>
                  <a:schemeClr val="tx2">
                    <a:lumMod val="75000"/>
                  </a:schemeClr>
                </a:solidFill>
              </a:defRPr>
            </a:pP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 01 de Enero al 31</a:t>
            </a:r>
            <a:r>
              <a:rPr lang="es-PA" b="1" baseline="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Mayo</a:t>
            </a:r>
            <a:r>
              <a:rPr lang="es-PA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2025</a:t>
            </a:r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30"/>
      <c:hPercent val="10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  <a:sp3d/>
      </c:spPr>
    </c:floor>
    <c:sideWall>
      <c:thickness val="0"/>
      <c:spPr>
        <a:prstGeom prst="rect">
          <a:avLst/>
        </a:prstGeom>
        <a:noFill/>
        <a:ln>
          <a:noFill/>
        </a:ln>
        <a:effectLst/>
        <a:sp3d/>
      </c:spPr>
    </c:sideWall>
    <c:backWall>
      <c:thickness val="0"/>
      <c:spPr>
        <a:prstGeom prst="rect">
          <a:avLst/>
        </a:prstGeom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562729850801134"/>
          <c:y val="0.16566730530666424"/>
          <c:w val="0.50903180257927749"/>
          <c:h val="0.6943539997346113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"/>
            <c:spPr>
              <a:prstGeom prst="rect">
                <a:avLst/>
              </a:prstGeom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8.9264199138759007E-2"/>
                  <c:y val="1.0434786895496158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IMPUGNACIÓN =53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79.10%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07840014391693"/>
                      <c:h val="6.255654743849946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4.2219553646710428E-3"/>
                  <c:y val="-5.1304368902856147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APELACIÓN=14</a:t>
                    </a:r>
                  </a:p>
                  <a:p>
                    <a:pPr>
                      <a:defRPr/>
                    </a:pPr>
                    <a:r>
                      <a:rPr lang="en-US" sz="120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20.90%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dk1">
                      <a:lumMod val="25000"/>
                      <a:lumOff val="7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17253778080158"/>
                      <c:h val="7.9947858930993057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ACCIÓN DE RECLAMO = 3,</a:t>
                    </a:r>
                    <a:br>
                      <a:rPr lang="en-US"/>
                    </a:br>
                    <a:r>
                      <a:rPr lang="en-US"/>
                      <a:t>2.45 %</a:t>
                    </a:r>
                  </a:p>
                </c:rich>
              </c:tx>
              <c:dLblPos val="outEnd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53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outEnd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977941.15</c:v>
                </c:pt>
                <c:pt idx="3">
                  <c:v>0</c:v>
                </c:pt>
                <c:pt idx="4">
                  <c:v>0</c:v>
                </c:pt>
                <c:pt idx="5">
                  <c:v>38525514.549999997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Mayo de 2025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96702206902541E-2"/>
          <c:y val="0.28756499924916484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3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-1.8539981335932175E-2"/>
                  <c:y val="-0.115182504955187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=40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59.70%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8.8204812779643198E-3"/>
                  <c:y val="-7.4859405299531306E-2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=27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40.30%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mc="http://schemas.openxmlformats.org/markup-compatibility/2006" xmlns:c15="http://schemas.microsoft.com/office/drawing/2012/chart" xmlns:c14="http://schemas.microsoft.com/office/drawing/2007/8/2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40</c:v>
                </c:pt>
                <c:pt idx="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36846010978248012"/>
          <c:y val="0.90208995460535002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855635</xdr:colOff>
      <xdr:row>1</xdr:row>
      <xdr:rowOff>303158</xdr:rowOff>
    </xdr:from>
    <xdr:to>
      <xdr:col>6</xdr:col>
      <xdr:colOff>193782</xdr:colOff>
      <xdr:row>4</xdr:row>
      <xdr:rowOff>24216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51292" y="682544"/>
          <a:ext cx="807257" cy="66548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346073</xdr:colOff>
      <xdr:row>34</xdr:row>
      <xdr:rowOff>38099</xdr:rowOff>
    </xdr:from>
    <xdr:to>
      <xdr:col>7</xdr:col>
      <xdr:colOff>139700</xdr:colOff>
      <xdr:row>37</xdr:row>
      <xdr:rowOff>165100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46073" y="6515099"/>
          <a:ext cx="6016627" cy="698501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111,643,948.23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</a:t>
          </a:r>
          <a:r>
            <a:rPr lang="es-ES" sz="1800" b="1">
              <a:solidFill>
                <a:schemeClr val="tx2"/>
              </a:solidFill>
            </a:rPr>
            <a:t>67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0.02697</cdr:x>
      <cdr:y>0.88071</cdr:y>
    </cdr:from>
    <cdr:to>
      <cdr:x>0.60981</cdr:x>
      <cdr:y>1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283921" y="6431382"/>
          <a:ext cx="6136313" cy="8711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Hasta%2030%20de%20abril%202025.xls" TargetMode="External"/><Relationship Id="rId1" Type="http://schemas.openxmlformats.org/officeDocument/2006/relationships/externalLinkPath" Target="ESTADISTICAS/Recursos%20del%20Tribunal%20Hasta%2030%20de%20abril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Recursos%20del%20Tribunal%20ENERO%202025%20.xls" TargetMode="External"/><Relationship Id="rId1" Type="http://schemas.openxmlformats.org/officeDocument/2006/relationships/externalLinkPath" Target="ESTADISTICAS/Recursos%20del%20Tribunal%20ENERO%202025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37">
          <cell r="G37" t="str">
            <v>INSTITUTO PARA LA FORMACIÓN Y APROVECHAMIENTO DE LOS RECURSOS HUMANOS (IFARHU),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07"/>
      <sheetName val="2008"/>
      <sheetName val="2009"/>
      <sheetName val="2010"/>
      <sheetName val="GRAFICA-2012"/>
      <sheetName val="2012"/>
      <sheetName val="2011"/>
      <sheetName val="Hoja3"/>
      <sheetName val="2013"/>
      <sheetName val="Hoja5"/>
      <sheetName val="Hoja6"/>
      <sheetName val="Hoja7"/>
      <sheetName val="2014"/>
      <sheetName val="2015"/>
      <sheetName val="2016"/>
      <sheetName val="2017"/>
      <sheetName val="promedio"/>
      <sheetName val="2018"/>
      <sheetName val="2019"/>
      <sheetName val="2020"/>
      <sheetName val="2021"/>
      <sheetName val="2022"/>
      <sheetName val="2023"/>
      <sheetName val="Gráfico6"/>
      <sheetName val="Gráfico5"/>
      <sheetName val="Gráfico4"/>
      <sheetName val="Gráfico3"/>
      <sheetName val="Gráfico2"/>
      <sheetName val="Gráfico1"/>
      <sheetName val="2024"/>
      <sheetName val="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>
        <row r="8">
          <cell r="G8" t="str">
            <v>SISTEMA ESTATAL DE RADIO Y TELEVISIÓN (SERTV)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7" t="s">
        <v>0</v>
      </c>
      <c r="C1" s="287"/>
      <c r="D1" s="287"/>
      <c r="E1" s="287"/>
    </row>
    <row r="2" spans="2:5" x14ac:dyDescent="0.3">
      <c r="B2" s="287" t="s">
        <v>1</v>
      </c>
      <c r="C2" s="287"/>
      <c r="D2" s="287"/>
      <c r="E2" s="287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288"/>
      <c r="C40" s="288"/>
      <c r="D40" s="288"/>
      <c r="E40" s="288"/>
    </row>
    <row r="41" spans="2:5" x14ac:dyDescent="0.3">
      <c r="B41" s="288"/>
      <c r="C41" s="288"/>
      <c r="D41" s="288"/>
      <c r="E41" s="288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W10" sqref="W10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207</v>
      </c>
      <c r="B1">
        <v>53</v>
      </c>
    </row>
    <row r="2" spans="1:4" x14ac:dyDescent="0.25">
      <c r="A2" t="s">
        <v>208</v>
      </c>
      <c r="B2">
        <v>14</v>
      </c>
    </row>
    <row r="3" spans="1:4" x14ac:dyDescent="0.25">
      <c r="D3" s="187"/>
    </row>
    <row r="4" spans="1:4" x14ac:dyDescent="0.25">
      <c r="D4" s="187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187" t="e">
        <f t="shared" ref="C2:C3" si="1">+'tipo de acto'!#REF!</f>
        <v>#REF!</v>
      </c>
    </row>
    <row r="3" spans="2:3" x14ac:dyDescent="0.25">
      <c r="B3" t="e">
        <f t="shared" si="0"/>
        <v>#REF!</v>
      </c>
      <c r="C3" s="187" t="e">
        <f t="shared" si="1"/>
        <v>#REF!</v>
      </c>
    </row>
    <row r="4" spans="2:3" x14ac:dyDescent="0.25">
      <c r="B4" t="str">
        <f>+'tipo de acto'!B11</f>
        <v>Contratación Menor</v>
      </c>
      <c r="C4" s="187">
        <f>+'tipo de acto'!E11</f>
        <v>977941.15</v>
      </c>
    </row>
    <row r="5" spans="2:3" x14ac:dyDescent="0.25">
      <c r="B5" t="e">
        <f t="shared" ref="B5:B6" si="2">+'tipo de acto'!#REF!</f>
        <v>#REF!</v>
      </c>
      <c r="C5" s="187" t="e">
        <f t="shared" ref="C5:C6" si="3">+'tipo de acto'!#REF!</f>
        <v>#REF!</v>
      </c>
    </row>
    <row r="6" spans="2:3" x14ac:dyDescent="0.25">
      <c r="B6" t="e">
        <f t="shared" si="2"/>
        <v>#REF!</v>
      </c>
      <c r="C6" s="187" t="e">
        <f t="shared" si="3"/>
        <v>#REF!</v>
      </c>
    </row>
    <row r="7" spans="2:3" x14ac:dyDescent="0.25">
      <c r="B7" t="str">
        <f>+'tipo de acto'!B15</f>
        <v>Licitación por Mejor Valor</v>
      </c>
      <c r="C7" s="187">
        <f>+'tipo de acto'!E13</f>
        <v>38525514.549999997</v>
      </c>
    </row>
    <row r="8" spans="2:3" x14ac:dyDescent="0.25">
      <c r="B8" t="e">
        <f>+'tipo de acto'!#REF!</f>
        <v>#REF!</v>
      </c>
      <c r="C8" s="187" t="e">
        <f>+'tipo de acto'!#REF!</f>
        <v>#REF!</v>
      </c>
    </row>
    <row r="9" spans="2:3" x14ac:dyDescent="0.25">
      <c r="C9" s="187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abSelected="1" topLeftCell="B1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188"/>
      <c r="D3" s="162"/>
      <c r="E3" s="162"/>
      <c r="F3" s="162"/>
      <c r="G3" s="162"/>
    </row>
    <row r="4" spans="3:7" x14ac:dyDescent="0.4">
      <c r="C4" s="188"/>
      <c r="D4" s="162"/>
      <c r="E4" s="162"/>
      <c r="F4" s="162"/>
      <c r="G4" s="162"/>
    </row>
    <row r="5" spans="3:7" x14ac:dyDescent="0.4">
      <c r="C5" s="188"/>
      <c r="D5" s="162"/>
      <c r="E5" s="162"/>
      <c r="F5" s="162"/>
      <c r="G5" s="162"/>
    </row>
    <row r="6" spans="3:7" x14ac:dyDescent="0.4">
      <c r="C6" s="296" t="s">
        <v>209</v>
      </c>
      <c r="D6" s="296"/>
      <c r="E6" s="296"/>
      <c r="F6" s="296"/>
      <c r="G6" s="96"/>
    </row>
    <row r="7" spans="3:7" x14ac:dyDescent="0.4">
      <c r="C7" s="296" t="s">
        <v>210</v>
      </c>
      <c r="D7" s="296"/>
      <c r="E7" s="296"/>
      <c r="F7" s="296"/>
      <c r="G7" s="162"/>
    </row>
    <row r="8" spans="3:7" x14ac:dyDescent="0.4">
      <c r="C8" s="296" t="s">
        <v>279</v>
      </c>
      <c r="D8" s="296"/>
      <c r="E8" s="296"/>
      <c r="F8" s="296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189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190"/>
      <c r="D13" s="109"/>
      <c r="E13" s="191"/>
      <c r="F13" s="192"/>
    </row>
    <row r="14" spans="3:7" ht="42.75" customHeight="1" x14ac:dyDescent="0.4">
      <c r="C14" s="193" t="s">
        <v>25</v>
      </c>
      <c r="D14" s="194">
        <v>40</v>
      </c>
      <c r="E14" s="195">
        <v>0.59699999999999998</v>
      </c>
      <c r="F14" s="196">
        <v>20336350.030000001</v>
      </c>
    </row>
    <row r="15" spans="3:7" ht="9.75" customHeight="1" x14ac:dyDescent="0.4">
      <c r="C15" s="197"/>
      <c r="D15" s="109"/>
      <c r="E15" s="191"/>
      <c r="F15" s="192"/>
    </row>
    <row r="16" spans="3:7" ht="39" customHeight="1" x14ac:dyDescent="0.4">
      <c r="C16" s="198" t="s">
        <v>211</v>
      </c>
      <c r="D16" s="199">
        <v>27</v>
      </c>
      <c r="E16" s="200">
        <v>0.40300000000000002</v>
      </c>
      <c r="F16" s="201">
        <v>91307598.200000003</v>
      </c>
    </row>
    <row r="17" spans="3:10" ht="10.5" customHeight="1" x14ac:dyDescent="0.4">
      <c r="C17" s="190"/>
      <c r="D17" s="109"/>
      <c r="E17" s="191"/>
      <c r="F17" s="192"/>
    </row>
    <row r="18" spans="3:10" ht="38.25" customHeight="1" x14ac:dyDescent="0.4">
      <c r="C18" s="202" t="s">
        <v>10</v>
      </c>
      <c r="D18" s="163">
        <f>SUM(D14:D17)</f>
        <v>67</v>
      </c>
      <c r="E18" s="203">
        <f>SUM(E14:E17)</f>
        <v>1</v>
      </c>
      <c r="F18" s="204">
        <f>SUM(F14:F17)</f>
        <v>111643948.23</v>
      </c>
    </row>
    <row r="19" spans="3:10" x14ac:dyDescent="0.4">
      <c r="C19" s="188"/>
      <c r="D19" s="96"/>
      <c r="E19" s="96"/>
      <c r="F19" s="205"/>
    </row>
    <row r="20" spans="3:10" x14ac:dyDescent="0.4">
      <c r="C20" s="206"/>
      <c r="D20" s="207"/>
      <c r="E20" s="207"/>
      <c r="F20" s="208"/>
    </row>
    <row r="21" spans="3:10" x14ac:dyDescent="0.4">
      <c r="C21" s="206"/>
      <c r="D21" s="207"/>
      <c r="E21" s="207"/>
      <c r="F21" s="208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61"/>
  <sheetViews>
    <sheetView showGridLines="0" topLeftCell="D1" zoomScale="118" workbookViewId="0">
      <selection activeCell="G41" sqref="G41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30.75" customHeight="1" x14ac:dyDescent="0.4">
      <c r="E5" s="308" t="s">
        <v>212</v>
      </c>
      <c r="F5" s="308"/>
      <c r="G5" s="308"/>
      <c r="H5" s="308"/>
    </row>
    <row r="6" spans="5:9" ht="19.5" customHeight="1" x14ac:dyDescent="0.4">
      <c r="E6" s="210" t="s">
        <v>213</v>
      </c>
      <c r="F6" s="210"/>
      <c r="G6" s="211"/>
      <c r="H6" s="211"/>
    </row>
    <row r="7" spans="5:9" ht="18.75" customHeight="1" thickBot="1" x14ac:dyDescent="0.45">
      <c r="E7" s="209" t="s">
        <v>280</v>
      </c>
      <c r="F7" s="210"/>
      <c r="G7" s="210"/>
      <c r="H7" s="211"/>
      <c r="I7" s="96"/>
    </row>
    <row r="8" spans="5:9" s="212" customFormat="1" ht="21" customHeight="1" thickBot="1" x14ac:dyDescent="0.4">
      <c r="E8" s="213" t="s">
        <v>214</v>
      </c>
      <c r="F8" s="214" t="s">
        <v>5</v>
      </c>
      <c r="G8" s="215" t="s">
        <v>38</v>
      </c>
    </row>
    <row r="9" spans="5:9" s="212" customFormat="1" ht="21" customHeight="1" thickBot="1" x14ac:dyDescent="0.4">
      <c r="E9" s="265" t="s">
        <v>256</v>
      </c>
      <c r="F9" s="249">
        <v>2</v>
      </c>
      <c r="G9" s="216">
        <v>4869434.42</v>
      </c>
    </row>
    <row r="10" spans="5:9" s="212" customFormat="1" ht="21" customHeight="1" thickBot="1" x14ac:dyDescent="0.4">
      <c r="E10" s="264" t="s">
        <v>254</v>
      </c>
      <c r="F10" s="250">
        <v>1</v>
      </c>
      <c r="G10" s="251">
        <v>49974.35</v>
      </c>
    </row>
    <row r="11" spans="5:9" s="212" customFormat="1" ht="21" customHeight="1" thickBot="1" x14ac:dyDescent="0.4">
      <c r="E11" s="239" t="s">
        <v>215</v>
      </c>
      <c r="F11" s="238">
        <v>3</v>
      </c>
      <c r="G11" s="216">
        <v>2670500</v>
      </c>
    </row>
    <row r="12" spans="5:9" s="212" customFormat="1" ht="31.5" customHeight="1" thickBot="1" x14ac:dyDescent="0.4">
      <c r="E12" s="217" t="s">
        <v>216</v>
      </c>
      <c r="F12" s="236">
        <v>2</v>
      </c>
      <c r="G12" s="252">
        <v>74744.899999999994</v>
      </c>
    </row>
    <row r="13" spans="5:9" s="212" customFormat="1" ht="31.5" customHeight="1" thickBot="1" x14ac:dyDescent="0.4">
      <c r="E13" s="217" t="s">
        <v>273</v>
      </c>
      <c r="F13" s="236">
        <v>1</v>
      </c>
      <c r="G13" s="216">
        <v>48000</v>
      </c>
    </row>
    <row r="14" spans="5:9" s="212" customFormat="1" ht="31.5" customHeight="1" thickBot="1" x14ac:dyDescent="0.4">
      <c r="E14" s="217" t="s">
        <v>264</v>
      </c>
      <c r="F14" s="236">
        <v>2</v>
      </c>
      <c r="G14" s="216">
        <v>900019.29</v>
      </c>
    </row>
    <row r="15" spans="5:9" s="212" customFormat="1" ht="31.5" customHeight="1" thickBot="1" x14ac:dyDescent="0.4">
      <c r="E15" s="217" t="s">
        <v>265</v>
      </c>
      <c r="F15" s="236">
        <v>1</v>
      </c>
      <c r="G15" s="216">
        <v>2623.64</v>
      </c>
    </row>
    <row r="16" spans="5:9" s="218" customFormat="1" ht="21" customHeight="1" thickBot="1" x14ac:dyDescent="0.25">
      <c r="E16" s="240" t="s">
        <v>74</v>
      </c>
      <c r="F16" s="253">
        <v>6</v>
      </c>
      <c r="G16" s="254">
        <v>153934</v>
      </c>
    </row>
    <row r="17" spans="5:7" s="218" customFormat="1" ht="21" customHeight="1" thickBot="1" x14ac:dyDescent="0.25">
      <c r="E17" s="240" t="s">
        <v>281</v>
      </c>
      <c r="F17" s="253">
        <v>1</v>
      </c>
      <c r="G17" s="254">
        <v>39928.29</v>
      </c>
    </row>
    <row r="18" spans="5:7" s="218" customFormat="1" ht="21" customHeight="1" thickBot="1" x14ac:dyDescent="0.25">
      <c r="E18" s="240" t="s">
        <v>81</v>
      </c>
      <c r="F18" s="253">
        <v>1</v>
      </c>
      <c r="G18" s="254">
        <v>0</v>
      </c>
    </row>
    <row r="19" spans="5:7" s="218" customFormat="1" ht="23.25" customHeight="1" thickBot="1" x14ac:dyDescent="0.25">
      <c r="E19" s="240" t="s">
        <v>257</v>
      </c>
      <c r="F19" s="253">
        <v>1</v>
      </c>
      <c r="G19" s="254">
        <v>14998.97</v>
      </c>
    </row>
    <row r="20" spans="5:7" s="218" customFormat="1" ht="23.25" customHeight="1" thickBot="1" x14ac:dyDescent="0.25">
      <c r="E20" s="240" t="s">
        <v>282</v>
      </c>
      <c r="F20" s="253">
        <v>1</v>
      </c>
      <c r="G20" s="254">
        <v>47834.6</v>
      </c>
    </row>
    <row r="21" spans="5:7" s="212" customFormat="1" ht="25.5" customHeight="1" thickBot="1" x14ac:dyDescent="0.4">
      <c r="E21" s="241" t="s">
        <v>219</v>
      </c>
      <c r="F21" s="255">
        <v>2</v>
      </c>
      <c r="G21" s="256">
        <v>99990.56</v>
      </c>
    </row>
    <row r="22" spans="5:7" s="212" customFormat="1" ht="25.5" customHeight="1" thickBot="1" x14ac:dyDescent="0.4">
      <c r="E22" s="241" t="s">
        <v>283</v>
      </c>
      <c r="F22" s="255">
        <v>1</v>
      </c>
      <c r="G22" s="256">
        <v>150000</v>
      </c>
    </row>
    <row r="23" spans="5:7" s="212" customFormat="1" ht="25.5" customHeight="1" thickBot="1" x14ac:dyDescent="0.4">
      <c r="E23" s="241" t="s">
        <v>258</v>
      </c>
      <c r="F23" s="255">
        <v>3</v>
      </c>
      <c r="G23" s="256">
        <v>15547976</v>
      </c>
    </row>
    <row r="24" spans="5:7" s="212" customFormat="1" ht="25.5" customHeight="1" thickBot="1" x14ac:dyDescent="0.4">
      <c r="E24" s="241" t="s">
        <v>274</v>
      </c>
      <c r="F24" s="255">
        <v>1</v>
      </c>
      <c r="G24" s="256">
        <v>6314430.5</v>
      </c>
    </row>
    <row r="25" spans="5:7" s="212" customFormat="1" ht="25.5" customHeight="1" thickBot="1" x14ac:dyDescent="0.4">
      <c r="E25" s="241" t="s">
        <v>259</v>
      </c>
      <c r="F25" s="255">
        <v>1</v>
      </c>
      <c r="G25" s="256">
        <v>82032.61</v>
      </c>
    </row>
    <row r="26" spans="5:7" s="212" customFormat="1" ht="21.75" customHeight="1" thickBot="1" x14ac:dyDescent="0.4">
      <c r="E26" s="240" t="s">
        <v>106</v>
      </c>
      <c r="F26" s="253">
        <v>9</v>
      </c>
      <c r="G26" s="257">
        <v>16536521.34</v>
      </c>
    </row>
    <row r="27" spans="5:7" s="212" customFormat="1" ht="24" customHeight="1" thickBot="1" x14ac:dyDescent="0.4">
      <c r="E27" s="242" t="s">
        <v>110</v>
      </c>
      <c r="F27" s="258">
        <v>1</v>
      </c>
      <c r="G27" s="259">
        <v>55879279.909999996</v>
      </c>
    </row>
    <row r="28" spans="5:7" s="212" customFormat="1" ht="24" customHeight="1" thickBot="1" x14ac:dyDescent="0.4">
      <c r="E28" s="242" t="s">
        <v>284</v>
      </c>
      <c r="F28" s="258">
        <v>1</v>
      </c>
      <c r="G28" s="259">
        <v>4067640</v>
      </c>
    </row>
    <row r="29" spans="5:7" s="212" customFormat="1" ht="24" customHeight="1" thickBot="1" x14ac:dyDescent="0.4">
      <c r="E29" s="240" t="s">
        <v>112</v>
      </c>
      <c r="F29" s="253">
        <v>6</v>
      </c>
      <c r="G29" s="257">
        <v>3096564.69</v>
      </c>
    </row>
    <row r="30" spans="5:7" s="212" customFormat="1" ht="24" customHeight="1" thickBot="1" x14ac:dyDescent="0.4">
      <c r="E30" s="266" t="s">
        <v>275</v>
      </c>
      <c r="F30" s="253">
        <v>4</v>
      </c>
      <c r="G30" s="267">
        <v>170731.75</v>
      </c>
    </row>
    <row r="31" spans="5:7" s="212" customFormat="1" ht="24" customHeight="1" thickBot="1" x14ac:dyDescent="0.4">
      <c r="E31" s="266" t="s">
        <v>260</v>
      </c>
      <c r="F31" s="286">
        <v>1</v>
      </c>
      <c r="G31" s="267">
        <v>198383.21</v>
      </c>
    </row>
    <row r="32" spans="5:7" s="212" customFormat="1" ht="24" customHeight="1" thickBot="1" x14ac:dyDescent="0.4">
      <c r="E32" s="266" t="s">
        <v>266</v>
      </c>
      <c r="F32" s="253">
        <v>1</v>
      </c>
      <c r="G32" s="267">
        <v>22287.57</v>
      </c>
    </row>
    <row r="33" spans="5:7" s="212" customFormat="1" ht="24" customHeight="1" thickBot="1" x14ac:dyDescent="0.4">
      <c r="E33" s="266" t="s">
        <v>267</v>
      </c>
      <c r="F33" s="253">
        <v>1</v>
      </c>
      <c r="G33" s="267">
        <v>25000</v>
      </c>
    </row>
    <row r="34" spans="5:7" s="212" customFormat="1" ht="24" customHeight="1" thickBot="1" x14ac:dyDescent="0.4">
      <c r="E34" s="266" t="s">
        <v>139</v>
      </c>
      <c r="F34" s="253">
        <v>1</v>
      </c>
      <c r="G34" s="267">
        <v>98830.29</v>
      </c>
    </row>
    <row r="35" spans="5:7" s="212" customFormat="1" ht="24" customHeight="1" thickBot="1" x14ac:dyDescent="0.4">
      <c r="E35" s="266" t="str">
        <f>'[1]2025'!$G$37</f>
        <v>INSTITUTO PARA LA FORMACIÓN Y APROVECHAMIENTO DE LOS RECURSOS HUMANOS (IFARHU),</v>
      </c>
      <c r="F35" s="253">
        <v>2</v>
      </c>
      <c r="G35" s="267">
        <v>66349.600000000006</v>
      </c>
    </row>
    <row r="36" spans="5:7" s="212" customFormat="1" ht="24" customHeight="1" thickBot="1" x14ac:dyDescent="0.4">
      <c r="E36" s="266" t="s">
        <v>261</v>
      </c>
      <c r="F36" s="253">
        <v>3</v>
      </c>
      <c r="G36" s="267">
        <v>98481.89</v>
      </c>
    </row>
    <row r="37" spans="5:7" s="212" customFormat="1" ht="23.25" customHeight="1" thickBot="1" x14ac:dyDescent="0.4">
      <c r="E37" s="219" t="str">
        <f>'[2]2025'!$G$8</f>
        <v>SISTEMA ESTATAL DE RADIO Y TELEVISIÓN (SERTV)</v>
      </c>
      <c r="F37" s="260">
        <v>1</v>
      </c>
      <c r="G37" s="261">
        <v>38198</v>
      </c>
    </row>
    <row r="38" spans="5:7" s="212" customFormat="1" ht="23.25" customHeight="1" thickBot="1" x14ac:dyDescent="0.4">
      <c r="E38" s="219" t="s">
        <v>285</v>
      </c>
      <c r="F38" s="260">
        <v>1</v>
      </c>
      <c r="G38" s="261">
        <v>1861.8</v>
      </c>
    </row>
    <row r="39" spans="5:7" s="212" customFormat="1" ht="23.25" customHeight="1" thickBot="1" x14ac:dyDescent="0.4">
      <c r="E39" s="219" t="s">
        <v>276</v>
      </c>
      <c r="F39" s="260">
        <v>1</v>
      </c>
      <c r="G39" s="261">
        <v>106666</v>
      </c>
    </row>
    <row r="40" spans="5:7" s="212" customFormat="1" ht="23.25" customHeight="1" thickBot="1" x14ac:dyDescent="0.4">
      <c r="E40" s="219" t="s">
        <v>286</v>
      </c>
      <c r="F40" s="260">
        <v>1</v>
      </c>
      <c r="G40" s="261">
        <v>22312.5</v>
      </c>
    </row>
    <row r="41" spans="5:7" s="212" customFormat="1" ht="23.25" customHeight="1" thickBot="1" x14ac:dyDescent="0.4">
      <c r="E41" s="219" t="s">
        <v>221</v>
      </c>
      <c r="F41" s="260">
        <v>2</v>
      </c>
      <c r="G41" s="261">
        <v>146705.54999999999</v>
      </c>
    </row>
    <row r="42" spans="5:7" s="212" customFormat="1" ht="23.25" customHeight="1" thickBot="1" x14ac:dyDescent="0.4">
      <c r="E42" s="219" t="s">
        <v>268</v>
      </c>
      <c r="F42" s="269">
        <v>1</v>
      </c>
      <c r="G42" s="270">
        <v>1712</v>
      </c>
    </row>
    <row r="43" spans="5:7" s="212" customFormat="1" ht="23.25" customHeight="1" thickBot="1" x14ac:dyDescent="0.4">
      <c r="E43" s="220" t="s">
        <v>222</v>
      </c>
      <c r="F43" s="262">
        <f>SUM(F9:F42)</f>
        <v>67</v>
      </c>
      <c r="G43" s="263">
        <f>SUM(G9:G42)</f>
        <v>111643948.22999997</v>
      </c>
    </row>
    <row r="44" spans="5:7" s="212" customFormat="1" ht="23.25" customHeight="1" x14ac:dyDescent="0.4">
      <c r="E44" s="94"/>
      <c r="F44" s="94"/>
      <c r="G44" s="94"/>
    </row>
    <row r="45" spans="5:7" s="212" customFormat="1" ht="21.75" customHeight="1" x14ac:dyDescent="0.4">
      <c r="E45" s="94"/>
      <c r="F45" s="94"/>
      <c r="G45" s="94"/>
    </row>
    <row r="46" spans="5:7" s="212" customFormat="1" ht="24.75" customHeight="1" x14ac:dyDescent="0.4">
      <c r="E46" s="94"/>
      <c r="F46" s="94"/>
      <c r="G46" s="94"/>
    </row>
    <row r="47" spans="5:7" s="212" customFormat="1" ht="24.75" customHeight="1" x14ac:dyDescent="0.4">
      <c r="E47" s="94"/>
      <c r="F47" s="237"/>
      <c r="G47" s="94"/>
    </row>
    <row r="48" spans="5:7" s="212" customFormat="1" ht="24" customHeight="1" x14ac:dyDescent="0.4">
      <c r="E48" s="94"/>
      <c r="F48" s="94"/>
      <c r="G48" s="94"/>
    </row>
    <row r="49" spans="8:8" ht="21.75" customHeight="1" x14ac:dyDescent="0.4"/>
    <row r="50" spans="8:8" ht="24.75" customHeight="1" x14ac:dyDescent="0.4">
      <c r="H50" s="212"/>
    </row>
    <row r="51" spans="8:8" ht="21.75" customHeight="1" x14ac:dyDescent="0.4">
      <c r="H51" s="212"/>
    </row>
    <row r="52" spans="8:8" ht="21.75" customHeight="1" x14ac:dyDescent="0.4">
      <c r="H52" s="212"/>
    </row>
    <row r="53" spans="8:8" ht="21.75" customHeight="1" x14ac:dyDescent="0.4"/>
    <row r="54" spans="8:8" ht="21.75" customHeight="1" x14ac:dyDescent="0.4"/>
    <row r="55" spans="8:8" ht="36" customHeight="1" x14ac:dyDescent="0.4"/>
    <row r="56" spans="8:8" ht="21.75" customHeight="1" x14ac:dyDescent="0.4"/>
    <row r="57" spans="8:8" ht="30" customHeight="1" x14ac:dyDescent="0.4"/>
    <row r="58" spans="8:8" ht="30" customHeight="1" x14ac:dyDescent="0.4"/>
    <row r="59" spans="8:8" ht="21.75" customHeight="1" x14ac:dyDescent="0.4"/>
    <row r="60" spans="8:8" ht="21.75" customHeight="1" x14ac:dyDescent="0.4"/>
    <row r="61" spans="8:8" ht="16.149999999999999" customHeight="1" x14ac:dyDescent="0.4"/>
    <row r="62" spans="8:8" ht="34.5" customHeight="1" x14ac:dyDescent="0.4"/>
    <row r="63" spans="8:8" ht="18.75" customHeight="1" x14ac:dyDescent="0.4"/>
    <row r="64" spans="8:8" ht="18.75" customHeight="1" x14ac:dyDescent="0.4"/>
    <row r="65" spans="9:9" ht="20.25" customHeight="1" x14ac:dyDescent="0.4"/>
    <row r="66" spans="9:9" ht="21.75" customHeight="1" x14ac:dyDescent="0.4">
      <c r="I66" s="221"/>
    </row>
    <row r="67" spans="9:9" ht="21.75" customHeight="1" x14ac:dyDescent="0.4"/>
    <row r="68" spans="9:9" ht="21.75" customHeight="1" x14ac:dyDescent="0.4"/>
    <row r="69" spans="9:9" ht="21.75" customHeight="1" x14ac:dyDescent="0.4"/>
    <row r="70" spans="9:9" ht="21.75" customHeight="1" x14ac:dyDescent="0.4"/>
    <row r="71" spans="9:9" ht="18.75" customHeight="1" x14ac:dyDescent="0.4"/>
    <row r="72" spans="9:9" ht="21.75" customHeight="1" x14ac:dyDescent="0.4"/>
    <row r="73" spans="9:9" ht="21.75" customHeight="1" x14ac:dyDescent="0.4"/>
    <row r="74" spans="9:9" ht="21.75" customHeight="1" x14ac:dyDescent="0.4"/>
    <row r="75" spans="9:9" ht="18" customHeight="1" x14ac:dyDescent="0.4"/>
    <row r="76" spans="9:9" ht="21.75" customHeight="1" x14ac:dyDescent="0.4"/>
    <row r="77" spans="9:9" ht="21.75" customHeight="1" x14ac:dyDescent="0.4"/>
    <row r="78" spans="9:9" ht="20.25" customHeight="1" x14ac:dyDescent="0.4"/>
    <row r="79" spans="9:9" ht="20.25" customHeight="1" x14ac:dyDescent="0.4"/>
    <row r="80" spans="9:9" ht="20.25" customHeight="1" x14ac:dyDescent="0.4"/>
    <row r="81" spans="5:7" ht="20.25" customHeight="1" x14ac:dyDescent="0.4"/>
    <row r="82" spans="5:7" ht="20.25" customHeight="1" x14ac:dyDescent="0.4">
      <c r="G82" s="222"/>
    </row>
    <row r="83" spans="5:7" ht="20.25" customHeight="1" x14ac:dyDescent="0.4">
      <c r="G83" s="222"/>
    </row>
    <row r="84" spans="5:7" ht="20.25" customHeight="1" x14ac:dyDescent="0.4"/>
    <row r="85" spans="5:7" ht="20.25" customHeight="1" x14ac:dyDescent="0.4"/>
    <row r="86" spans="5:7" ht="20.25" customHeight="1" x14ac:dyDescent="0.4"/>
    <row r="87" spans="5:7" ht="20.25" customHeight="1" x14ac:dyDescent="0.4"/>
    <row r="88" spans="5:7" ht="20.25" customHeight="1" x14ac:dyDescent="0.4"/>
    <row r="89" spans="5:7" ht="20.25" customHeight="1" x14ac:dyDescent="0.4">
      <c r="E89" s="95"/>
    </row>
    <row r="90" spans="5:7" ht="20.25" customHeight="1" x14ac:dyDescent="0.4">
      <c r="E90" s="95"/>
    </row>
    <row r="91" spans="5:7" ht="20.25" customHeight="1" x14ac:dyDescent="0.4"/>
    <row r="92" spans="5:7" ht="20.25" customHeight="1" x14ac:dyDescent="0.4"/>
    <row r="93" spans="5:7" ht="20.25" customHeight="1" x14ac:dyDescent="0.4"/>
    <row r="94" spans="5:7" ht="20.25" customHeight="1" x14ac:dyDescent="0.4"/>
    <row r="95" spans="5:7" ht="20.25" customHeight="1" x14ac:dyDescent="0.4"/>
    <row r="96" spans="5:7" ht="20.25" customHeight="1" x14ac:dyDescent="0.4"/>
    <row r="97" ht="20.25" customHeight="1" x14ac:dyDescent="0.4"/>
    <row r="98" ht="20.25" customHeight="1" x14ac:dyDescent="0.4"/>
    <row r="99" ht="20.25" customHeight="1" x14ac:dyDescent="0.4"/>
    <row r="100" ht="20.25" customHeight="1" x14ac:dyDescent="0.4"/>
    <row r="101" ht="20.25" customHeight="1" x14ac:dyDescent="0.4"/>
    <row r="102" ht="20.25" customHeight="1" x14ac:dyDescent="0.4"/>
    <row r="103" ht="20.25" customHeight="1" x14ac:dyDescent="0.4"/>
    <row r="104" ht="20.25" customHeight="1" x14ac:dyDescent="0.4"/>
    <row r="105" ht="20.25" customHeight="1" x14ac:dyDescent="0.4"/>
    <row r="106" ht="20.25" customHeight="1" x14ac:dyDescent="0.4"/>
    <row r="107" ht="20.25" customHeight="1" x14ac:dyDescent="0.4"/>
    <row r="108" ht="20.25" customHeight="1" x14ac:dyDescent="0.4"/>
    <row r="109" ht="20.25" customHeight="1" x14ac:dyDescent="0.4"/>
    <row r="110" ht="20.25" customHeight="1" x14ac:dyDescent="0.4"/>
    <row r="111" ht="20.25" customHeight="1" x14ac:dyDescent="0.4"/>
    <row r="112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6.25" customHeight="1" x14ac:dyDescent="0.4"/>
    <row r="119" ht="21.75" customHeight="1" x14ac:dyDescent="0.4"/>
    <row r="120" ht="21.75" customHeight="1" x14ac:dyDescent="0.4"/>
    <row r="121" ht="21" customHeight="1" x14ac:dyDescent="0.4"/>
    <row r="122" ht="21" customHeight="1" x14ac:dyDescent="0.4"/>
    <row r="123" ht="21" customHeight="1" x14ac:dyDescent="0.4"/>
    <row r="124" ht="21.75" customHeight="1" x14ac:dyDescent="0.4"/>
    <row r="125" ht="21" customHeight="1" x14ac:dyDescent="0.4"/>
    <row r="126" ht="21" customHeight="1" x14ac:dyDescent="0.4"/>
    <row r="127" ht="21" customHeight="1" x14ac:dyDescent="0.4"/>
    <row r="128" ht="21" customHeight="1" x14ac:dyDescent="0.4"/>
    <row r="129" ht="21" customHeight="1" x14ac:dyDescent="0.4"/>
    <row r="130" ht="21" customHeight="1" x14ac:dyDescent="0.4"/>
    <row r="131" ht="21" customHeight="1" x14ac:dyDescent="0.4"/>
    <row r="132" ht="21" customHeight="1" x14ac:dyDescent="0.4"/>
    <row r="133" ht="21" customHeight="1" x14ac:dyDescent="0.4"/>
    <row r="134" ht="21" customHeight="1" x14ac:dyDescent="0.4"/>
    <row r="135" ht="21" customHeight="1" x14ac:dyDescent="0.4"/>
    <row r="136" ht="20.25" customHeight="1" x14ac:dyDescent="0.4"/>
    <row r="137" ht="20.25" customHeight="1" x14ac:dyDescent="0.4"/>
    <row r="138" ht="20.25" customHeight="1" x14ac:dyDescent="0.4"/>
    <row r="139" ht="20.25" customHeight="1" x14ac:dyDescent="0.4"/>
    <row r="140" ht="18.75" customHeight="1" x14ac:dyDescent="0.4"/>
    <row r="141" ht="18.75" customHeight="1" x14ac:dyDescent="0.4"/>
    <row r="142" ht="18.75" customHeight="1" x14ac:dyDescent="0.4"/>
    <row r="143" ht="21.75" customHeight="1" x14ac:dyDescent="0.4"/>
    <row r="144" ht="29.25" customHeight="1" x14ac:dyDescent="0.4"/>
    <row r="158" ht="27.75" customHeight="1" x14ac:dyDescent="0.4"/>
    <row r="159" ht="27.75" customHeight="1" x14ac:dyDescent="0.4"/>
    <row r="160" ht="25.5" customHeight="1" x14ac:dyDescent="0.4"/>
    <row r="161" ht="25.5" customHeight="1" x14ac:dyDescent="0.4"/>
  </sheetData>
  <mergeCells count="1">
    <mergeCell ref="E5:H5"/>
  </mergeCells>
  <pageMargins left="1" right="1" top="1" bottom="1" header="0.5" footer="0.5"/>
  <pageSetup paperSize="5" scale="5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L26" sqref="L26"/>
    </sheetView>
  </sheetViews>
  <sheetFormatPr baseColWidth="10" defaultRowHeight="15" x14ac:dyDescent="0.25"/>
  <sheetData>
    <row r="1" spans="1:2" x14ac:dyDescent="0.25">
      <c r="A1" t="s">
        <v>223</v>
      </c>
      <c r="B1">
        <v>40</v>
      </c>
    </row>
    <row r="2" spans="1:2" x14ac:dyDescent="0.25">
      <c r="A2" t="s">
        <v>224</v>
      </c>
      <c r="B2">
        <v>27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223" customWidth="1"/>
    <col min="2" max="2" width="91.28515625" style="223" customWidth="1"/>
    <col min="3" max="3" width="16.28515625" style="224" customWidth="1"/>
    <col min="4" max="4" width="25.85546875" style="225" customWidth="1"/>
    <col min="5" max="5" width="15.42578125" style="223" customWidth="1"/>
    <col min="6" max="6" width="24.7109375" style="223" customWidth="1"/>
    <col min="7" max="7" width="20.140625" style="223" customWidth="1"/>
    <col min="8" max="16384" width="11.42578125" style="223"/>
  </cols>
  <sheetData>
    <row r="5" spans="2:7" ht="30" x14ac:dyDescent="0.4">
      <c r="B5" s="309" t="s">
        <v>186</v>
      </c>
      <c r="C5" s="309"/>
      <c r="D5" s="309"/>
    </row>
    <row r="6" spans="2:7" ht="30" x14ac:dyDescent="0.4">
      <c r="B6" s="309" t="s">
        <v>187</v>
      </c>
      <c r="C6" s="309"/>
      <c r="D6" s="309"/>
    </row>
    <row r="7" spans="2:7" ht="29.25" x14ac:dyDescent="0.4">
      <c r="B7" s="310" t="s">
        <v>47</v>
      </c>
      <c r="C7" s="310"/>
      <c r="D7" s="310"/>
    </row>
    <row r="8" spans="2:7" ht="30" x14ac:dyDescent="0.4">
      <c r="B8" s="311" t="s">
        <v>225</v>
      </c>
      <c r="C8" s="311"/>
      <c r="D8" s="311"/>
    </row>
    <row r="9" spans="2:7" x14ac:dyDescent="0.25">
      <c r="B9" s="226" t="s">
        <v>226</v>
      </c>
      <c r="C9" s="226" t="s">
        <v>5</v>
      </c>
      <c r="D9" s="227" t="s">
        <v>53</v>
      </c>
    </row>
    <row r="10" spans="2:7" x14ac:dyDescent="0.25">
      <c r="B10" s="228" t="s">
        <v>54</v>
      </c>
      <c r="C10" s="229">
        <f>SUM(C11:C68)</f>
        <v>159</v>
      </c>
      <c r="D10" s="230">
        <f>SUM(D11:D68)</f>
        <v>539655982.78999996</v>
      </c>
      <c r="F10" s="231"/>
      <c r="G10" s="231"/>
    </row>
    <row r="11" spans="2:7" x14ac:dyDescent="0.25">
      <c r="B11" s="232" t="s">
        <v>58</v>
      </c>
      <c r="C11" s="233">
        <v>1</v>
      </c>
      <c r="D11" s="234">
        <v>33384</v>
      </c>
      <c r="F11" s="231"/>
      <c r="G11" s="231"/>
    </row>
    <row r="12" spans="2:7" x14ac:dyDescent="0.25">
      <c r="B12" s="232" t="s">
        <v>227</v>
      </c>
      <c r="C12" s="233">
        <v>2</v>
      </c>
      <c r="D12" s="234">
        <v>240000</v>
      </c>
    </row>
    <row r="13" spans="2:7" x14ac:dyDescent="0.25">
      <c r="B13" s="232" t="s">
        <v>228</v>
      </c>
      <c r="C13" s="233">
        <v>1</v>
      </c>
      <c r="D13" s="234">
        <v>25011.25</v>
      </c>
    </row>
    <row r="14" spans="2:7" x14ac:dyDescent="0.25">
      <c r="B14" s="232" t="s">
        <v>229</v>
      </c>
      <c r="C14" s="233">
        <v>2</v>
      </c>
      <c r="D14" s="234">
        <f>150000+18000000</f>
        <v>18150000</v>
      </c>
    </row>
    <row r="15" spans="2:7" x14ac:dyDescent="0.25">
      <c r="B15" s="232" t="s">
        <v>230</v>
      </c>
      <c r="C15" s="233">
        <v>1</v>
      </c>
      <c r="D15" s="234">
        <v>12000</v>
      </c>
    </row>
    <row r="16" spans="2:7" x14ac:dyDescent="0.25">
      <c r="B16" s="232" t="s">
        <v>176</v>
      </c>
      <c r="C16" s="233">
        <v>3</v>
      </c>
      <c r="D16" s="234">
        <v>56399</v>
      </c>
    </row>
    <row r="17" spans="1:4" x14ac:dyDescent="0.25">
      <c r="B17" s="232" t="s">
        <v>231</v>
      </c>
      <c r="C17" s="233">
        <v>1</v>
      </c>
      <c r="D17" s="234">
        <v>150000</v>
      </c>
    </row>
    <row r="18" spans="1:4" x14ac:dyDescent="0.25">
      <c r="B18" s="232" t="s">
        <v>217</v>
      </c>
      <c r="C18" s="233">
        <v>2</v>
      </c>
      <c r="D18" s="234">
        <v>71460</v>
      </c>
    </row>
    <row r="19" spans="1:4" x14ac:dyDescent="0.25">
      <c r="B19" s="232" t="s">
        <v>74</v>
      </c>
      <c r="C19" s="233">
        <v>19</v>
      </c>
      <c r="D19" s="234">
        <v>124380320.02</v>
      </c>
    </row>
    <row r="20" spans="1:4" x14ac:dyDescent="0.25">
      <c r="B20" s="232" t="s">
        <v>178</v>
      </c>
      <c r="C20" s="233">
        <v>2</v>
      </c>
      <c r="D20" s="234">
        <v>4268000</v>
      </c>
    </row>
    <row r="21" spans="1:4" x14ac:dyDescent="0.25">
      <c r="B21" s="232" t="s">
        <v>76</v>
      </c>
      <c r="C21" s="233">
        <v>1</v>
      </c>
      <c r="D21" s="234">
        <v>32000</v>
      </c>
    </row>
    <row r="22" spans="1:4" x14ac:dyDescent="0.25">
      <c r="B22" s="232" t="s">
        <v>232</v>
      </c>
      <c r="C22" s="233">
        <v>2</v>
      </c>
      <c r="D22" s="234">
        <v>84165</v>
      </c>
    </row>
    <row r="23" spans="1:4" x14ac:dyDescent="0.25">
      <c r="B23" s="232" t="s">
        <v>233</v>
      </c>
      <c r="C23" s="233">
        <v>1</v>
      </c>
      <c r="D23" s="234">
        <v>48000</v>
      </c>
    </row>
    <row r="24" spans="1:4" x14ac:dyDescent="0.25">
      <c r="B24" s="232" t="s">
        <v>234</v>
      </c>
      <c r="C24" s="233">
        <v>3</v>
      </c>
      <c r="D24" s="234">
        <v>54395868</v>
      </c>
    </row>
    <row r="25" spans="1:4" x14ac:dyDescent="0.25">
      <c r="B25" s="232" t="s">
        <v>84</v>
      </c>
      <c r="C25" s="233">
        <v>1</v>
      </c>
      <c r="D25" s="234">
        <v>99720</v>
      </c>
    </row>
    <row r="26" spans="1:4" x14ac:dyDescent="0.25">
      <c r="B26" s="232" t="s">
        <v>44</v>
      </c>
      <c r="C26" s="233">
        <v>7</v>
      </c>
      <c r="D26" s="234">
        <v>22088876.32</v>
      </c>
    </row>
    <row r="27" spans="1:4" x14ac:dyDescent="0.25">
      <c r="B27" s="232" t="s">
        <v>235</v>
      </c>
      <c r="C27" s="233">
        <v>2</v>
      </c>
      <c r="D27" s="234">
        <v>32490</v>
      </c>
    </row>
    <row r="28" spans="1:4" ht="36" x14ac:dyDescent="0.25">
      <c r="B28" s="235" t="s">
        <v>236</v>
      </c>
      <c r="C28" s="233">
        <v>5</v>
      </c>
      <c r="D28" s="234">
        <v>750681.18</v>
      </c>
    </row>
    <row r="29" spans="1:4" x14ac:dyDescent="0.25">
      <c r="B29" s="232" t="s">
        <v>237</v>
      </c>
      <c r="C29" s="233">
        <v>1</v>
      </c>
      <c r="D29" s="234">
        <v>8800.1200000000008</v>
      </c>
    </row>
    <row r="30" spans="1:4" x14ac:dyDescent="0.25">
      <c r="B30" s="232" t="s">
        <v>218</v>
      </c>
      <c r="C30" s="233">
        <v>4</v>
      </c>
      <c r="D30" s="234">
        <v>162014.20000000001</v>
      </c>
    </row>
    <row r="31" spans="1:4" x14ac:dyDescent="0.25">
      <c r="A31" s="223" t="s">
        <v>238</v>
      </c>
      <c r="B31" s="232" t="s">
        <v>95</v>
      </c>
      <c r="C31" s="233">
        <v>3</v>
      </c>
      <c r="D31" s="234">
        <v>22276.04</v>
      </c>
    </row>
    <row r="32" spans="1:4" ht="36" x14ac:dyDescent="0.25">
      <c r="A32" s="223" t="s">
        <v>238</v>
      </c>
      <c r="B32" s="235" t="s">
        <v>239</v>
      </c>
      <c r="C32" s="233">
        <v>1</v>
      </c>
      <c r="D32" s="234">
        <v>15000</v>
      </c>
    </row>
    <row r="33" spans="1:4" x14ac:dyDescent="0.25">
      <c r="B33" s="232" t="s">
        <v>99</v>
      </c>
      <c r="C33" s="233">
        <v>2</v>
      </c>
      <c r="D33" s="234">
        <v>81745.86</v>
      </c>
    </row>
    <row r="34" spans="1:4" x14ac:dyDescent="0.25">
      <c r="B34" s="232" t="s">
        <v>41</v>
      </c>
      <c r="C34" s="233">
        <v>18</v>
      </c>
      <c r="D34" s="234">
        <v>24298106.350000001</v>
      </c>
    </row>
    <row r="35" spans="1:4" x14ac:dyDescent="0.25">
      <c r="B35" s="232" t="s">
        <v>240</v>
      </c>
      <c r="C35" s="233">
        <v>7</v>
      </c>
      <c r="D35" s="234">
        <v>857152.79</v>
      </c>
    </row>
    <row r="36" spans="1:4" x14ac:dyDescent="0.25">
      <c r="B36" s="232" t="s">
        <v>241</v>
      </c>
      <c r="C36" s="233">
        <v>5</v>
      </c>
      <c r="D36" s="234">
        <v>181671.06</v>
      </c>
    </row>
    <row r="37" spans="1:4" x14ac:dyDescent="0.25">
      <c r="B37" s="232" t="s">
        <v>242</v>
      </c>
      <c r="C37" s="233">
        <v>2</v>
      </c>
      <c r="D37" s="234">
        <v>39543.35</v>
      </c>
    </row>
    <row r="38" spans="1:4" x14ac:dyDescent="0.25">
      <c r="B38" s="232" t="s">
        <v>104</v>
      </c>
      <c r="C38" s="233">
        <v>1</v>
      </c>
      <c r="D38" s="234">
        <v>292110</v>
      </c>
    </row>
    <row r="39" spans="1:4" x14ac:dyDescent="0.25">
      <c r="B39" s="232" t="s">
        <v>108</v>
      </c>
      <c r="C39" s="233">
        <v>2</v>
      </c>
      <c r="D39" s="234">
        <v>5570757.0499999998</v>
      </c>
    </row>
    <row r="40" spans="1:4" x14ac:dyDescent="0.25">
      <c r="B40" s="232" t="s">
        <v>243</v>
      </c>
      <c r="C40" s="233">
        <v>5</v>
      </c>
      <c r="D40" s="234">
        <v>252109792.15000001</v>
      </c>
    </row>
    <row r="41" spans="1:4" x14ac:dyDescent="0.25">
      <c r="B41" s="232" t="s">
        <v>112</v>
      </c>
      <c r="C41" s="233">
        <v>17</v>
      </c>
      <c r="D41" s="234">
        <v>3321400.97</v>
      </c>
    </row>
    <row r="42" spans="1:4" x14ac:dyDescent="0.25">
      <c r="B42" s="232" t="s">
        <v>244</v>
      </c>
      <c r="C42" s="233">
        <v>1</v>
      </c>
      <c r="D42" s="234">
        <v>8630</v>
      </c>
    </row>
    <row r="43" spans="1:4" x14ac:dyDescent="0.25">
      <c r="B43" s="232" t="s">
        <v>118</v>
      </c>
      <c r="C43" s="233">
        <v>2</v>
      </c>
      <c r="D43" s="234">
        <v>14787400</v>
      </c>
    </row>
    <row r="44" spans="1:4" x14ac:dyDescent="0.25">
      <c r="B44" s="232" t="s">
        <v>245</v>
      </c>
      <c r="C44" s="233">
        <v>1</v>
      </c>
      <c r="D44" s="234">
        <v>55908.02</v>
      </c>
    </row>
    <row r="45" spans="1:4" x14ac:dyDescent="0.25">
      <c r="B45" s="232" t="s">
        <v>121</v>
      </c>
      <c r="C45" s="233">
        <v>1</v>
      </c>
      <c r="D45" s="234">
        <v>29886.75</v>
      </c>
    </row>
    <row r="46" spans="1:4" x14ac:dyDescent="0.25">
      <c r="A46" s="223" t="s">
        <v>246</v>
      </c>
      <c r="B46" s="232" t="s">
        <v>122</v>
      </c>
      <c r="C46" s="233">
        <v>2</v>
      </c>
      <c r="D46" s="234">
        <v>45730</v>
      </c>
    </row>
    <row r="47" spans="1:4" x14ac:dyDescent="0.25">
      <c r="B47" s="232" t="s">
        <v>123</v>
      </c>
      <c r="C47" s="233">
        <v>1</v>
      </c>
      <c r="D47" s="234">
        <v>18928</v>
      </c>
    </row>
    <row r="48" spans="1:4" x14ac:dyDescent="0.25">
      <c r="B48" s="232" t="s">
        <v>124</v>
      </c>
      <c r="C48" s="233">
        <v>1</v>
      </c>
      <c r="D48" s="234">
        <v>59807.28</v>
      </c>
    </row>
    <row r="49" spans="2:4" x14ac:dyDescent="0.25">
      <c r="B49" s="232" t="s">
        <v>247</v>
      </c>
      <c r="C49" s="233">
        <v>1</v>
      </c>
      <c r="D49" s="234">
        <v>50000</v>
      </c>
    </row>
    <row r="50" spans="2:4" x14ac:dyDescent="0.25">
      <c r="B50" s="232" t="s">
        <v>125</v>
      </c>
      <c r="C50" s="233">
        <v>1</v>
      </c>
      <c r="D50" s="234">
        <v>20000</v>
      </c>
    </row>
    <row r="51" spans="2:4" x14ac:dyDescent="0.25">
      <c r="B51" s="232" t="s">
        <v>127</v>
      </c>
      <c r="C51" s="233">
        <v>1</v>
      </c>
      <c r="D51" s="234">
        <v>165984.26999999999</v>
      </c>
    </row>
    <row r="52" spans="2:4" x14ac:dyDescent="0.25">
      <c r="B52" s="232" t="s">
        <v>248</v>
      </c>
      <c r="C52" s="233">
        <v>1</v>
      </c>
      <c r="D52" s="234">
        <v>34999.379999999997</v>
      </c>
    </row>
    <row r="53" spans="2:4" x14ac:dyDescent="0.25">
      <c r="B53" s="232" t="s">
        <v>129</v>
      </c>
      <c r="C53" s="233">
        <v>2</v>
      </c>
      <c r="D53" s="234">
        <v>63500</v>
      </c>
    </row>
    <row r="54" spans="2:4" x14ac:dyDescent="0.25">
      <c r="B54" s="232" t="s">
        <v>131</v>
      </c>
      <c r="C54" s="233">
        <v>1</v>
      </c>
      <c r="D54" s="234">
        <v>30000</v>
      </c>
    </row>
    <row r="55" spans="2:4" x14ac:dyDescent="0.25">
      <c r="B55" s="232" t="s">
        <v>132</v>
      </c>
      <c r="C55" s="233">
        <v>1</v>
      </c>
      <c r="D55" s="234">
        <v>76536.800000000003</v>
      </c>
    </row>
    <row r="56" spans="2:4" x14ac:dyDescent="0.25">
      <c r="B56" s="232" t="s">
        <v>135</v>
      </c>
      <c r="C56" s="233">
        <v>2</v>
      </c>
      <c r="D56" s="234">
        <v>3873036.5</v>
      </c>
    </row>
    <row r="57" spans="2:4" x14ac:dyDescent="0.25">
      <c r="B57" s="232" t="s">
        <v>137</v>
      </c>
      <c r="C57" s="233">
        <v>1</v>
      </c>
      <c r="D57" s="234">
        <v>100000</v>
      </c>
    </row>
    <row r="58" spans="2:4" x14ac:dyDescent="0.25">
      <c r="B58" s="232" t="s">
        <v>138</v>
      </c>
      <c r="C58" s="233">
        <v>1</v>
      </c>
      <c r="D58" s="234">
        <v>14500</v>
      </c>
    </row>
    <row r="59" spans="2:4" x14ac:dyDescent="0.25">
      <c r="B59" s="232" t="s">
        <v>139</v>
      </c>
      <c r="C59" s="233">
        <v>1</v>
      </c>
      <c r="D59" s="234">
        <v>59999.88</v>
      </c>
    </row>
    <row r="60" spans="2:4" x14ac:dyDescent="0.25">
      <c r="B60" s="232" t="s">
        <v>220</v>
      </c>
      <c r="C60" s="233">
        <v>2</v>
      </c>
      <c r="D60" s="234">
        <v>22649.09</v>
      </c>
    </row>
    <row r="61" spans="2:4" x14ac:dyDescent="0.25">
      <c r="B61" s="232" t="s">
        <v>249</v>
      </c>
      <c r="C61" s="233">
        <v>1</v>
      </c>
      <c r="D61" s="234">
        <v>1680000</v>
      </c>
    </row>
    <row r="62" spans="2:4" x14ac:dyDescent="0.25">
      <c r="B62" s="232" t="s">
        <v>250</v>
      </c>
      <c r="C62" s="233">
        <v>1</v>
      </c>
      <c r="D62" s="234">
        <v>15356.64</v>
      </c>
    </row>
    <row r="63" spans="2:4" x14ac:dyDescent="0.25">
      <c r="B63" s="232" t="s">
        <v>146</v>
      </c>
      <c r="C63" s="233">
        <v>1</v>
      </c>
      <c r="D63" s="234">
        <v>14800</v>
      </c>
    </row>
    <row r="64" spans="2:4" x14ac:dyDescent="0.25">
      <c r="B64" s="232" t="s">
        <v>251</v>
      </c>
      <c r="C64" s="233">
        <v>1</v>
      </c>
      <c r="D64" s="234">
        <v>4685000</v>
      </c>
    </row>
    <row r="65" spans="2:4" x14ac:dyDescent="0.25">
      <c r="B65" s="232" t="s">
        <v>252</v>
      </c>
      <c r="C65" s="233">
        <v>1</v>
      </c>
      <c r="D65" s="234">
        <v>5760</v>
      </c>
    </row>
    <row r="66" spans="2:4" x14ac:dyDescent="0.25">
      <c r="B66" s="232" t="s">
        <v>150</v>
      </c>
      <c r="C66" s="233">
        <v>1</v>
      </c>
      <c r="D66" s="234">
        <v>139000</v>
      </c>
    </row>
    <row r="67" spans="2:4" x14ac:dyDescent="0.25">
      <c r="B67" s="232" t="s">
        <v>253</v>
      </c>
      <c r="C67" s="233">
        <v>1</v>
      </c>
      <c r="D67" s="234">
        <v>50696</v>
      </c>
    </row>
    <row r="68" spans="2:4" x14ac:dyDescent="0.25">
      <c r="B68" s="232" t="s">
        <v>221</v>
      </c>
      <c r="C68" s="233">
        <v>4</v>
      </c>
      <c r="D68" s="234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295" t="s">
        <v>46</v>
      </c>
      <c r="D1" s="295"/>
      <c r="E1" s="295"/>
    </row>
    <row r="2" spans="1:6" x14ac:dyDescent="0.25">
      <c r="C2" s="295" t="s">
        <v>47</v>
      </c>
      <c r="D2" s="295"/>
      <c r="E2" s="295"/>
    </row>
    <row r="3" spans="1:6" x14ac:dyDescent="0.25">
      <c r="C3" s="295" t="s">
        <v>48</v>
      </c>
      <c r="D3" s="295"/>
      <c r="E3" s="295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289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291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289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290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290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290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291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292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293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294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289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291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289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291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289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290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290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290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290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290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290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290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290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290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290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290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290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290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290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290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290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290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290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290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291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289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291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289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290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290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291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289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290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290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290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290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290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290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290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290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291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289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291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289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290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290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290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290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290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290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291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289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290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290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291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289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290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290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291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289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290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291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289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290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290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290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291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289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291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289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290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290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290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290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290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290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290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290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290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290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290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290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290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290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290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290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290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290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291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292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293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294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289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290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290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290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290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291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289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290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290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290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290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290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290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290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290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290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290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290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290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290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290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290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290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291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289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290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290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290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290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291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289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291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289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291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289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291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289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290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291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289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290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291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289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290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291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289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290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290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291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22:D23"/>
    <mergeCell ref="D24:D25"/>
    <mergeCell ref="D26:D46"/>
    <mergeCell ref="D48:D49"/>
    <mergeCell ref="D52:D55"/>
    <mergeCell ref="D58:D67"/>
    <mergeCell ref="D68:D69"/>
    <mergeCell ref="D71:D78"/>
    <mergeCell ref="D80:D83"/>
    <mergeCell ref="D84:D87"/>
    <mergeCell ref="D89:D91"/>
    <mergeCell ref="D92:D96"/>
    <mergeCell ref="D97:D98"/>
    <mergeCell ref="D100:D119"/>
    <mergeCell ref="D120:D122"/>
    <mergeCell ref="D123:D128"/>
    <mergeCell ref="D129:D146"/>
    <mergeCell ref="D147:D152"/>
    <mergeCell ref="D154:D155"/>
    <mergeCell ref="D194:D197"/>
    <mergeCell ref="D159:D160"/>
    <mergeCell ref="D167:D168"/>
    <mergeCell ref="D172:D174"/>
    <mergeCell ref="D175:D177"/>
    <mergeCell ref="D182:D18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zoomScale="68" workbookViewId="0">
      <selection activeCell="E20" sqref="E20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296" t="s">
        <v>185</v>
      </c>
      <c r="C4" s="296"/>
      <c r="D4" s="296"/>
      <c r="E4" s="296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296" t="s">
        <v>186</v>
      </c>
      <c r="C8" s="296"/>
      <c r="D8" s="296"/>
      <c r="E8" s="296"/>
      <c r="F8" s="96"/>
    </row>
    <row r="9" spans="2:8" x14ac:dyDescent="0.4">
      <c r="B9" s="296" t="s">
        <v>187</v>
      </c>
      <c r="C9" s="296"/>
      <c r="D9" s="296"/>
      <c r="E9" s="296"/>
      <c r="F9" s="96"/>
    </row>
    <row r="10" spans="2:8" x14ac:dyDescent="0.4">
      <c r="B10" s="296" t="s">
        <v>188</v>
      </c>
      <c r="C10" s="296"/>
      <c r="D10" s="296"/>
      <c r="E10" s="296"/>
      <c r="F10" s="96"/>
    </row>
    <row r="11" spans="2:8" x14ac:dyDescent="0.4">
      <c r="B11" s="296" t="s">
        <v>189</v>
      </c>
      <c r="C11" s="296"/>
      <c r="D11" s="296"/>
      <c r="E11" s="296"/>
      <c r="F11" s="96"/>
    </row>
    <row r="12" spans="2:8" x14ac:dyDescent="0.4">
      <c r="B12" s="296" t="s">
        <v>278</v>
      </c>
      <c r="C12" s="296"/>
      <c r="D12" s="296"/>
      <c r="E12" s="296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53</v>
      </c>
      <c r="D17" s="106">
        <v>32562182.199999999</v>
      </c>
      <c r="E17" s="107">
        <v>0.79100000000000004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14</v>
      </c>
      <c r="D19" s="113">
        <v>79081766.030000001</v>
      </c>
      <c r="E19" s="107">
        <v>0.20899999999999999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67</v>
      </c>
      <c r="D21" s="118">
        <f>SUM(D17:D20)</f>
        <v>111643948.23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96" t="s">
        <v>191</v>
      </c>
      <c r="C5" s="296"/>
      <c r="D5" s="296"/>
      <c r="E5" s="296"/>
      <c r="F5" s="296"/>
      <c r="G5" s="296"/>
      <c r="H5" s="296"/>
      <c r="I5" s="296"/>
    </row>
    <row r="6" spans="2:12" ht="30.75" customHeight="1" x14ac:dyDescent="0.4">
      <c r="B6" s="296" t="s">
        <v>192</v>
      </c>
      <c r="C6" s="296"/>
      <c r="D6" s="296"/>
      <c r="E6" s="296"/>
      <c r="F6" s="296"/>
      <c r="G6" s="296"/>
      <c r="H6" s="296"/>
      <c r="I6" s="296"/>
    </row>
    <row r="7" spans="2:12" x14ac:dyDescent="0.4">
      <c r="B7" s="296" t="s">
        <v>193</v>
      </c>
      <c r="C7" s="296"/>
      <c r="D7" s="296"/>
      <c r="E7" s="296"/>
      <c r="F7" s="296"/>
      <c r="G7" s="296"/>
      <c r="H7" s="296"/>
      <c r="I7" s="296"/>
    </row>
    <row r="8" spans="2:12" x14ac:dyDescent="0.4">
      <c r="B8" s="296" t="s">
        <v>187</v>
      </c>
      <c r="C8" s="296"/>
      <c r="D8" s="296"/>
      <c r="E8" s="296"/>
      <c r="F8" s="296"/>
      <c r="G8" s="296"/>
      <c r="H8" s="296"/>
      <c r="I8" s="296"/>
    </row>
    <row r="9" spans="2:12" x14ac:dyDescent="0.4">
      <c r="B9" s="301" t="s">
        <v>194</v>
      </c>
      <c r="C9" s="301"/>
      <c r="D9" s="301"/>
      <c r="E9" s="301"/>
      <c r="F9" s="301"/>
      <c r="G9" s="301"/>
      <c r="H9" s="301"/>
      <c r="I9" s="301"/>
    </row>
    <row r="10" spans="2:12" x14ac:dyDescent="0.4">
      <c r="B10" s="297" t="s">
        <v>195</v>
      </c>
      <c r="C10" s="297"/>
      <c r="D10" s="297"/>
      <c r="E10" s="297"/>
      <c r="F10" s="297"/>
      <c r="G10" s="297"/>
      <c r="H10" s="297"/>
      <c r="I10" s="297"/>
    </row>
    <row r="11" spans="2:12" x14ac:dyDescent="0.4">
      <c r="B11" s="298" t="s">
        <v>196</v>
      </c>
      <c r="C11" s="299" t="s">
        <v>197</v>
      </c>
      <c r="D11" s="299"/>
      <c r="E11" s="299"/>
      <c r="F11" s="299"/>
      <c r="G11" s="299"/>
      <c r="H11" s="300" t="s">
        <v>198</v>
      </c>
      <c r="I11" s="300"/>
    </row>
    <row r="12" spans="2:12" x14ac:dyDescent="0.4">
      <c r="B12" s="298"/>
      <c r="C12" s="299">
        <v>2014</v>
      </c>
      <c r="D12" s="299"/>
      <c r="E12" s="122"/>
      <c r="F12" s="299">
        <v>2015</v>
      </c>
      <c r="G12" s="299"/>
      <c r="H12" s="300"/>
      <c r="I12" s="300"/>
    </row>
    <row r="13" spans="2:12" ht="98.25" x14ac:dyDescent="0.4">
      <c r="B13" s="298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5:I5"/>
    <mergeCell ref="B6:I6"/>
    <mergeCell ref="B7:I7"/>
    <mergeCell ref="B8:I8"/>
    <mergeCell ref="B9:I9"/>
    <mergeCell ref="B10:I10"/>
    <mergeCell ref="B11:B13"/>
    <mergeCell ref="C11:G11"/>
    <mergeCell ref="H11:I12"/>
    <mergeCell ref="C12:D12"/>
    <mergeCell ref="F12:G12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96" t="s">
        <v>200</v>
      </c>
      <c r="C5" s="296"/>
      <c r="D5" s="296"/>
    </row>
    <row r="6" spans="2:5" x14ac:dyDescent="0.4">
      <c r="B6" s="296" t="s">
        <v>193</v>
      </c>
      <c r="C6" s="296"/>
      <c r="D6" s="296"/>
      <c r="E6" s="96"/>
    </row>
    <row r="7" spans="2:5" x14ac:dyDescent="0.4">
      <c r="B7" s="296" t="s">
        <v>187</v>
      </c>
      <c r="C7" s="296"/>
      <c r="D7" s="296"/>
      <c r="E7" s="96"/>
    </row>
    <row r="8" spans="2:5" x14ac:dyDescent="0.4">
      <c r="B8" s="301" t="s">
        <v>188</v>
      </c>
      <c r="C8" s="296"/>
      <c r="D8" s="296"/>
      <c r="E8" s="96"/>
    </row>
    <row r="9" spans="2:5" x14ac:dyDescent="0.4">
      <c r="B9" s="301" t="s">
        <v>201</v>
      </c>
      <c r="C9" s="296"/>
      <c r="D9" s="296"/>
      <c r="E9" s="96"/>
    </row>
    <row r="10" spans="2:5" x14ac:dyDescent="0.4">
      <c r="B10" s="301" t="s">
        <v>195</v>
      </c>
      <c r="C10" s="296"/>
      <c r="D10" s="296"/>
      <c r="E10" s="96"/>
    </row>
    <row r="11" spans="2:5" x14ac:dyDescent="0.4">
      <c r="B11" s="301">
        <v>2015</v>
      </c>
      <c r="C11" s="301"/>
      <c r="D11" s="301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8"/>
  <sheetViews>
    <sheetView showGridLines="0" zoomScale="60" workbookViewId="0">
      <selection activeCell="E22" sqref="E22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296"/>
      <c r="C1" s="296"/>
      <c r="D1" s="296"/>
      <c r="E1" s="296"/>
      <c r="F1" s="96"/>
    </row>
    <row r="2" spans="2:6" x14ac:dyDescent="0.4">
      <c r="B2" s="296"/>
      <c r="C2" s="296"/>
      <c r="D2" s="296"/>
      <c r="E2" s="296"/>
      <c r="F2" s="96"/>
    </row>
    <row r="3" spans="2:6" x14ac:dyDescent="0.4">
      <c r="B3" s="296"/>
      <c r="C3" s="296"/>
      <c r="D3" s="296"/>
      <c r="E3" s="296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07" t="s">
        <v>202</v>
      </c>
      <c r="C5" s="307"/>
      <c r="D5" s="307"/>
      <c r="E5" s="307"/>
    </row>
    <row r="6" spans="2:6" x14ac:dyDescent="0.4">
      <c r="B6" s="302" t="s">
        <v>203</v>
      </c>
      <c r="C6" s="302"/>
      <c r="D6" s="302"/>
      <c r="E6" s="302"/>
    </row>
    <row r="7" spans="2:6" x14ac:dyDescent="0.4">
      <c r="B7" s="302" t="s">
        <v>277</v>
      </c>
      <c r="C7" s="303"/>
      <c r="D7" s="303"/>
      <c r="E7" s="303"/>
    </row>
    <row r="8" spans="2:6" ht="30.75" thickBot="1" x14ac:dyDescent="0.45">
      <c r="B8" s="304" t="s">
        <v>204</v>
      </c>
      <c r="C8" s="305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thickBot="1" x14ac:dyDescent="0.45">
      <c r="B10" s="169"/>
      <c r="C10" s="170"/>
      <c r="D10" s="171"/>
      <c r="E10" s="172"/>
    </row>
    <row r="11" spans="2:6" ht="34.5" customHeight="1" thickBot="1" x14ac:dyDescent="0.45">
      <c r="B11" s="173" t="s">
        <v>206</v>
      </c>
      <c r="C11" s="174" t="s">
        <v>60</v>
      </c>
      <c r="D11" s="175">
        <v>32</v>
      </c>
      <c r="E11" s="176">
        <v>977941.15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21</v>
      </c>
      <c r="E13" s="176">
        <v>38525514.549999997</v>
      </c>
    </row>
    <row r="14" spans="2:6" ht="10.5" customHeight="1" x14ac:dyDescent="0.4">
      <c r="B14" s="177"/>
      <c r="C14" s="178"/>
      <c r="D14" s="179"/>
      <c r="E14" s="180"/>
    </row>
    <row r="15" spans="2:6" ht="32.25" customHeight="1" thickBot="1" x14ac:dyDescent="0.45">
      <c r="B15" s="181" t="s">
        <v>21</v>
      </c>
      <c r="C15" s="182" t="s">
        <v>67</v>
      </c>
      <c r="D15" s="183">
        <v>5</v>
      </c>
      <c r="E15" s="184">
        <v>71368729.109999999</v>
      </c>
    </row>
    <row r="16" spans="2:6" ht="13.5" customHeight="1" thickBot="1" x14ac:dyDescent="0.45">
      <c r="B16" s="243"/>
      <c r="C16" s="244"/>
      <c r="D16" s="245"/>
      <c r="E16" s="246"/>
    </row>
    <row r="17" spans="2:5" ht="32.25" customHeight="1" thickBot="1" x14ac:dyDescent="0.45">
      <c r="B17" s="248" t="s">
        <v>255</v>
      </c>
      <c r="C17" s="175" t="s">
        <v>183</v>
      </c>
      <c r="D17" s="247">
        <v>1</v>
      </c>
      <c r="E17" s="184">
        <v>0</v>
      </c>
    </row>
    <row r="18" spans="2:5" ht="12" customHeight="1" thickBot="1" x14ac:dyDescent="0.45">
      <c r="B18" s="268"/>
      <c r="C18" s="245"/>
      <c r="D18" s="245"/>
      <c r="E18" s="246"/>
    </row>
    <row r="19" spans="2:5" ht="32.25" customHeight="1" thickBot="1" x14ac:dyDescent="0.45">
      <c r="B19" s="271" t="s">
        <v>262</v>
      </c>
      <c r="C19" s="183" t="s">
        <v>263</v>
      </c>
      <c r="D19" s="183">
        <v>1</v>
      </c>
      <c r="E19" s="184">
        <v>25000</v>
      </c>
    </row>
    <row r="20" spans="2:5" ht="12" customHeight="1" thickBot="1" x14ac:dyDescent="0.45">
      <c r="B20" s="280"/>
      <c r="C20" s="281"/>
      <c r="D20" s="281"/>
      <c r="E20" s="282"/>
    </row>
    <row r="21" spans="2:5" ht="32.25" customHeight="1" thickBot="1" x14ac:dyDescent="0.45">
      <c r="B21" s="284" t="s">
        <v>269</v>
      </c>
      <c r="C21" s="175" t="s">
        <v>270</v>
      </c>
      <c r="D21" s="175">
        <v>6</v>
      </c>
      <c r="E21" s="283">
        <v>31702</v>
      </c>
    </row>
    <row r="22" spans="2:5" ht="9.75" customHeight="1" thickBot="1" x14ac:dyDescent="0.45">
      <c r="B22" s="276"/>
      <c r="C22" s="277"/>
      <c r="D22" s="277"/>
      <c r="E22" s="278"/>
    </row>
    <row r="23" spans="2:5" ht="32.25" customHeight="1" thickBot="1" x14ac:dyDescent="0.45">
      <c r="B23" s="284" t="s">
        <v>272</v>
      </c>
      <c r="C23" s="175" t="s">
        <v>271</v>
      </c>
      <c r="D23" s="175">
        <v>1</v>
      </c>
      <c r="E23" s="285">
        <v>715061.42</v>
      </c>
    </row>
    <row r="24" spans="2:5" ht="12" customHeight="1" thickBot="1" x14ac:dyDescent="0.45">
      <c r="B24" s="185"/>
      <c r="C24" s="279"/>
      <c r="D24" s="279"/>
      <c r="E24" s="186"/>
    </row>
    <row r="25" spans="2:5" ht="45.75" customHeight="1" thickBot="1" x14ac:dyDescent="0.45">
      <c r="B25" s="272" t="s">
        <v>10</v>
      </c>
      <c r="C25" s="273"/>
      <c r="D25" s="274">
        <f>SUM(D11:D24)</f>
        <v>67</v>
      </c>
      <c r="E25" s="275">
        <f>SUM(E11:E24)</f>
        <v>111643948.23</v>
      </c>
    </row>
    <row r="26" spans="2:5" ht="31.5" customHeight="1" x14ac:dyDescent="0.4">
      <c r="B26" s="306"/>
      <c r="C26" s="306"/>
      <c r="D26" s="306"/>
      <c r="E26" s="306"/>
    </row>
    <row r="27" spans="2:5" ht="12.75" customHeight="1" x14ac:dyDescent="0.4">
      <c r="B27" s="96"/>
      <c r="C27" s="96"/>
      <c r="D27" s="96"/>
      <c r="E27" s="96"/>
    </row>
    <row r="28" spans="2:5" ht="31.5" customHeight="1" x14ac:dyDescent="0.4"/>
    <row r="29" spans="2:5" ht="14.25" customHeight="1" x14ac:dyDescent="0.4"/>
    <row r="30" spans="2:5" ht="31.5" customHeight="1" x14ac:dyDescent="0.4"/>
    <row r="31" spans="2:5" ht="16.5" customHeight="1" x14ac:dyDescent="0.4"/>
    <row r="32" spans="2:5" ht="31.5" customHeight="1" x14ac:dyDescent="0.4"/>
    <row r="33" spans="6:6" ht="12.75" customHeight="1" x14ac:dyDescent="0.4"/>
    <row r="34" spans="6:6" ht="31.5" customHeight="1" x14ac:dyDescent="0.4"/>
    <row r="35" spans="6:6" ht="12.75" customHeight="1" x14ac:dyDescent="0.4"/>
    <row r="36" spans="6:6" ht="31.5" customHeight="1" x14ac:dyDescent="0.4"/>
    <row r="37" spans="6:6" ht="19.5" customHeight="1" x14ac:dyDescent="0.4"/>
    <row r="38" spans="6:6" ht="43.5" customHeight="1" x14ac:dyDescent="0.4"/>
    <row r="39" spans="6:6" ht="12.75" customHeight="1" x14ac:dyDescent="0.4"/>
    <row r="40" spans="6:6" ht="45.75" customHeight="1" x14ac:dyDescent="0.4"/>
    <row r="41" spans="6:6" ht="15.75" customHeight="1" x14ac:dyDescent="0.4"/>
    <row r="42" spans="6:6" ht="36.75" customHeight="1" x14ac:dyDescent="0.4"/>
    <row r="43" spans="6:6" ht="15" customHeight="1" x14ac:dyDescent="0.4"/>
    <row r="45" spans="6:6" ht="17.25" customHeight="1" x14ac:dyDescent="0.4"/>
    <row r="46" spans="6:6" ht="27.75" customHeight="1" x14ac:dyDescent="0.4"/>
    <row r="47" spans="6:6" ht="39.75" customHeight="1" x14ac:dyDescent="0.4">
      <c r="F47" s="96"/>
    </row>
    <row r="48" spans="6:6" ht="22.5" customHeight="1" x14ac:dyDescent="0.4">
      <c r="F48" s="96"/>
    </row>
  </sheetData>
  <mergeCells count="8">
    <mergeCell ref="B7:E7"/>
    <mergeCell ref="B8:C8"/>
    <mergeCell ref="B26:E26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B94D5C-A59D-42F5-8EEB-86E0D0843DD0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30967b68-110e-4ce4-9c0a-a4d9d9e6f547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cp:lastPrinted>2025-06-03T14:38:08Z</cp:lastPrinted>
  <dcterms:created xsi:type="dcterms:W3CDTF">2015-05-27T20:39:48Z</dcterms:created>
  <dcterms:modified xsi:type="dcterms:W3CDTF">2025-06-03T19:28:17Z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